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7100" windowHeight="11625"/>
  </bookViews>
  <sheets>
    <sheet name="SO 02-17-05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2" i="1"/>
  <c r="O182" s="1"/>
  <c r="R177" s="1"/>
  <c r="I37"/>
  <c r="O37" s="1"/>
  <c r="I29"/>
  <c r="O29" s="1"/>
  <c r="Q177" l="1"/>
  <c r="I177" s="1"/>
  <c r="R8"/>
  <c r="Q8"/>
  <c r="I190"/>
  <c r="O190" s="1"/>
  <c r="I186"/>
  <c r="O186" s="1"/>
  <c r="I178"/>
  <c r="O178" s="1"/>
  <c r="O177" s="1"/>
  <c r="I173"/>
  <c r="O173" s="1"/>
  <c r="O169"/>
  <c r="I169"/>
  <c r="I165"/>
  <c r="O165" s="1"/>
  <c r="I161"/>
  <c r="O161" s="1"/>
  <c r="I157"/>
  <c r="O157" s="1"/>
  <c r="O153"/>
  <c r="I153"/>
  <c r="I149"/>
  <c r="O149" s="1"/>
  <c r="I145"/>
  <c r="O145" s="1"/>
  <c r="I141"/>
  <c r="O141" s="1"/>
  <c r="O137"/>
  <c r="I137"/>
  <c r="I133"/>
  <c r="O133" s="1"/>
  <c r="I129"/>
  <c r="O129" s="1"/>
  <c r="I125"/>
  <c r="O125" s="1"/>
  <c r="O121"/>
  <c r="I121"/>
  <c r="I117"/>
  <c r="O117" s="1"/>
  <c r="I113"/>
  <c r="O113" s="1"/>
  <c r="I109"/>
  <c r="O109" s="1"/>
  <c r="O105"/>
  <c r="I105"/>
  <c r="I101"/>
  <c r="O101" s="1"/>
  <c r="I97"/>
  <c r="O97" s="1"/>
  <c r="I93"/>
  <c r="O93" s="1"/>
  <c r="O89"/>
  <c r="I89"/>
  <c r="I85"/>
  <c r="O85" s="1"/>
  <c r="I81"/>
  <c r="O81" s="1"/>
  <c r="I77"/>
  <c r="O77" s="1"/>
  <c r="O73"/>
  <c r="I73"/>
  <c r="I69"/>
  <c r="O69" s="1"/>
  <c r="I65"/>
  <c r="O65" s="1"/>
  <c r="I61"/>
  <c r="O61" s="1"/>
  <c r="O57"/>
  <c r="I57"/>
  <c r="I53"/>
  <c r="O53" s="1"/>
  <c r="I49"/>
  <c r="O49" s="1"/>
  <c r="I45"/>
  <c r="O45" s="1"/>
  <c r="O41"/>
  <c r="I41"/>
  <c r="I33"/>
  <c r="O33" s="1"/>
  <c r="I25"/>
  <c r="O25" s="1"/>
  <c r="I21"/>
  <c r="O21" s="1"/>
  <c r="O17"/>
  <c r="I17"/>
  <c r="I13"/>
  <c r="I9"/>
  <c r="O9" s="1"/>
  <c r="I8" l="1"/>
  <c r="I3" s="1"/>
  <c r="O13"/>
  <c r="O8" s="1"/>
  <c r="O2" s="1"/>
</calcChain>
</file>

<file path=xl/sharedStrings.xml><?xml version="1.0" encoding="utf-8"?>
<sst xmlns="http://schemas.openxmlformats.org/spreadsheetml/2006/main" count="618" uniqueCount="224">
  <si>
    <t>ASPE10</t>
  </si>
  <si>
    <t>Firma: SUDOP BRNO, spol. s r.o.</t>
  </si>
  <si>
    <t>3</t>
  </si>
  <si>
    <t>Příloha k formuláři pro ocenění nabídky</t>
  </si>
  <si>
    <t>S</t>
  </si>
  <si>
    <t>Stavba:</t>
  </si>
  <si>
    <t>17056</t>
  </si>
  <si>
    <t>Modernizace a elektrizace trati Šakvice - Hustopeče u Brna   Soupisy prací</t>
  </si>
  <si>
    <t>SO 02-17-05</t>
  </si>
  <si>
    <t>0,00</t>
  </si>
  <si>
    <t>2</t>
  </si>
  <si>
    <t>O</t>
  </si>
  <si>
    <t>Rozpočet:</t>
  </si>
  <si>
    <t>Železniční přejezd  v km 5,872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</si>
  <si>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</si>
  <si>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</si>
  <si>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</si>
  <si>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</si>
  <si>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</si>
  <si>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</si>
  <si>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</si>
  <si>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</si>
  <si>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</si>
  <si>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</si>
  <si>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</si>
  <si>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</si>
  <si>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</si>
  <si>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</si>
  <si>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</si>
  <si>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</si>
  <si>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</si>
  <si>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</si>
  <si>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</si>
  <si>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</si>
  <si>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Položky</t>
  </si>
  <si>
    <t>P</t>
  </si>
  <si>
    <t>113438</t>
  </si>
  <si>
    <t/>
  </si>
  <si>
    <t>ODSTRAN KRYTU ZPEVNĚNÝCH PLOCH S ASFALT POJIVEM VČET PODKLADU, ODVOZ DO 20KM</t>
  </si>
  <si>
    <t>M3</t>
  </si>
  <si>
    <t>PP</t>
  </si>
  <si>
    <t>VV</t>
  </si>
  <si>
    <t>140*0,22</t>
  </si>
  <si>
    <t>TS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</si>
  <si>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</si>
  <si>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113458</t>
  </si>
  <si>
    <t>ODSTRAN KRYTU ZPEVNĚNÝCH PLOCH Z BETONU VČET PODKLADU, ODVOZ DO 20KM</t>
  </si>
  <si>
    <t>320*0,15</t>
  </si>
  <si>
    <t>11352</t>
  </si>
  <si>
    <t>ODSTRANĚNÍ CHODNÍKOVÝCH OBRUBNÍKŮ BETONOVÝCH</t>
  </si>
  <si>
    <t>M</t>
  </si>
  <si>
    <t>11352B</t>
  </si>
  <si>
    <t>ODSTRANĚNÍ CHODNÍKOVÝCH OBRUBNÍKŮ BETONOVÝCH - DOPRAVA</t>
  </si>
  <si>
    <t>tkm</t>
  </si>
  <si>
    <t>(120*0,25*0,15)*2,5*30</t>
  </si>
  <si>
    <t>Položka zahrnuje samostatnou dopravu suti a vybouraných hmot. Množství se určí jako součin hmotnosti [t] a požadované vzdálenosti [km].</t>
  </si>
  <si>
    <t>123938</t>
  </si>
  <si>
    <t>ODKOP PRO SPOD STAVBU SILNIC A ŽELEZNIC TŘ. III, ODVOZ DO 20KM</t>
  </si>
  <si>
    <t>525*0,5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</si>
  <si>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</si>
  <si>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132938</t>
  </si>
  <si>
    <t>HLOUBENÍ RÝH ŠÍŘ DO 2M PAŽ I NEPAŽ TŘ. III, ODVOZ DO 20KM</t>
  </si>
  <si>
    <t>3*17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</si>
  <si>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</si>
  <si>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7</t>
  </si>
  <si>
    <t>17511</t>
  </si>
  <si>
    <t>OBSYP POTRUBÍ A OBJEKTŮ SE ZHUTNĚNÍM</t>
  </si>
  <si>
    <t>1*17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</si>
  <si>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</si>
  <si>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8</t>
  </si>
  <si>
    <t>17610</t>
  </si>
  <si>
    <t>VÝPLNĚ ZE ZEMIN SE ZHUT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</si>
  <si>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</si>
  <si>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</si>
  <si>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I-IV</t>
  </si>
  <si>
    <t>M2</t>
  </si>
  <si>
    <t>55+75+320</t>
  </si>
  <si>
    <t>položka zahrnuje úpravu pláně včetně vyrovnání výškových rozdílů. Míru zhutnění určuje projekt.</t>
  </si>
  <si>
    <t>18221</t>
  </si>
  <si>
    <t>ROZPROSTŘENÍ ORNICE VE SVAHU V TL DO 0,10M</t>
  </si>
  <si>
    <t>položka zahrnuje:  
nutné přemístění ornice z dočasných skládek vzdálených do 50m  
rozprostření ornice v předepsané tloušťce ve svahu přes 1:5</t>
  </si>
  <si>
    <t>11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</si>
  <si>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</si>
  <si>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</si>
  <si>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</si>
  <si>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12</t>
  </si>
  <si>
    <t>18247</t>
  </si>
  <si>
    <t>OŠETŘOVÁNÍ TRÁVNÍKU</t>
  </si>
  <si>
    <t>Zahrnuje pokosení se shrabáním, naložení shrabků na dopravní prostředek, s odvozem a se složením, to vše bez ohledu na sklon terénu</t>
  </si>
  <si>
    <t>13</t>
  </si>
  <si>
    <t>18600</t>
  </si>
  <si>
    <t>ZALÉVÁNÍ VODOU</t>
  </si>
  <si>
    <t>položka zahrnuje veškerý materiál, výrobky a polotovary, včetně mimostaveništní a vnitrostaveništní dopravy (rovněž přesuny), včetně naložení a složení, případně s uložením</t>
  </si>
  <si>
    <t>14</t>
  </si>
  <si>
    <t>21197</t>
  </si>
  <si>
    <t>OPLÁŠTĚNÍ ODVOD ŽEBER Z GEOTEXTILIE</t>
  </si>
  <si>
    <t>2*120</t>
  </si>
  <si>
    <t>Popisy prací zahrnují veškerý materiál, výrobky a polotovary, včetně mimostaveništní a vnitrostaveništní dopravy(rovněž přesuny), včetně naložení a složení,případně s uložením.Viz :     
– Předpis  S4 Železniční spodek   
– Vzorové listy železničního spodku Ž2, Ž3.   
– Technické kvalitativní podmínky staveb Státních drah, kap.1, 2, 3, 4.</t>
  </si>
  <si>
    <t>15</t>
  </si>
  <si>
    <t>21263</t>
  </si>
  <si>
    <t>TRATIVODY KOMPLET Z TRUB Z PLAST HMOT DN DO 150MM</t>
  </si>
  <si>
    <t>Položka platí pro kompletní konstrukce trativodů a zahrnuje zejména:     
– výkop, výplň, zásyp trativodu včetně dopravy, uložení přebytečného materiálu, dodávky vhodného materiálu pro výplňa zásyp     
– zřízení spojovací vrstvy     
– zřízení podkladu a lože trativodu z vhodného materiálu     
– dodávka a uložení trativodu     
– obsyp trativodu vhodným materiálem, případně vložení separační nebo drenážní vložky     
– ukončení trativodu zaústěním do potrubí nebo vodoteče, případně vybudování ukončujícího objektu (kapličky) dle VLPopisy prací zahrnují veškerý materiál, výrobky a polotovary, včetně mimostaveništní a vnitrostaveništní dopravy(rovněž přesuny), včetně naložení a složení,případně s uloženímViz :       
– Předpis  S4 Železniční spodek     
– Vzorové listy železničního spodku Ž2, Ž3, Ž4.     
– Technické kvalitativní podmínky staveb Státních drah, kap.1, 2, 3, 4.</t>
  </si>
  <si>
    <t>16</t>
  </si>
  <si>
    <t>21450</t>
  </si>
  <si>
    <t>SANAČNÍ VRSTVY Z KAMENIVA</t>
  </si>
  <si>
    <t>320*0,5</t>
  </si>
  <si>
    <t>položka zahrnuje dodávku předepsaného kameniva, mimostaveništní a vnitrostaveništní dopravu a jeho uložení 
není-li v zadávací dokumentaci uvedeno jinak, jedná se o nakupovaný materiál</t>
  </si>
  <si>
    <t>17</t>
  </si>
  <si>
    <t>451312</t>
  </si>
  <si>
    <t>PODKL A VÝPLŇ VRSTVY Z PROST BET DO C25/30 XF3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</si>
  <si>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zahrnuje tlakové zkoušky ani proplach a dezinfekci</t>
  </si>
  <si>
    <t>18</t>
  </si>
  <si>
    <t>465921</t>
  </si>
  <si>
    <t>DLAŽBY Z BETONOVÝCH DLAŽDIC NA SUCHO</t>
  </si>
  <si>
    <t>položka zahrnuje: 
- nutné zemní práce (svahování, úpravu pláně a pod.) 
- úpravu podkladu  
- dodávku a uložení dlažby z předepsaných dlaždic do předepsaného tvaru  
- spárování, těsnění, tmelení a vyplnění spar případně s vyklínováním  
- úprava povrchu pro odvedení srážkové vody 
- nezahrnuje podklad pod dlažbu, vykazuje se samostatně položkami SD 45</t>
  </si>
  <si>
    <t>19</t>
  </si>
  <si>
    <t>56143</t>
  </si>
  <si>
    <t>KAMENIVO ZPEVNĚNÉ CEMENTEM TL. DO 150MM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</si>
  <si>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</si>
  <si>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20</t>
  </si>
  <si>
    <t>56330</t>
  </si>
  <si>
    <t>VOZOVKOVÉ VRSTVY ZE ŠTĚRKODRTI</t>
  </si>
  <si>
    <t>320*0,25+75*0,2+55*0,25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</si>
  <si>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</si>
  <si>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21</t>
  </si>
  <si>
    <t>56342</t>
  </si>
  <si>
    <t>VOZOVKOVÉ VRSTVY ZE ŠTĚRKOPÍSKU TL. DO 100MM</t>
  </si>
  <si>
    <t>0,18*17+14*0,15</t>
  </si>
  <si>
    <t>22</t>
  </si>
  <si>
    <t>564632</t>
  </si>
  <si>
    <t>VOZOVKOVÉ VRSTVY Z PENETRAČNÍHO MAKADAMU HRUBÉHO TL. 100MM</t>
  </si>
  <si>
    <t>- dodání kameniva předepsané kvality a zrnitosti 
- dodání asfaltového pojiva (asfalt silniční ropný, emulze asfaltová kationaktivní) 
- rozprostření kamenné kostry v předepsané tloušťce, prolití kostry asfaltem distributorem, rozprostření a zavibrování výplňového kameniva 
- zřízení vrstvy bez rozlišení šířky, pokládání vrstvy po etapách 
- úpravu napojení, ukončení 
- nezahrnuje postřiky, nátěry</t>
  </si>
  <si>
    <t>23</t>
  </si>
  <si>
    <t>572121</t>
  </si>
  <si>
    <t>INFILTRAČNÍ POSTŘIK ASFALTOVÝ DO 1,0KG/M2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</si>
  <si>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</si>
  <si>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24</t>
  </si>
  <si>
    <t>572221</t>
  </si>
  <si>
    <t>SPOJOVACÍ POSTŘIK Z ASFALTU DO 1,0KG/M2</t>
  </si>
  <si>
    <t>25</t>
  </si>
  <si>
    <t>572751</t>
  </si>
  <si>
    <t>DVOUVRSTVÝ ASFALTOVÝ NÁTĚR DO 2,5KG/M2</t>
  </si>
  <si>
    <t>- dodání všech předepsaných materiálů pro nátěry v předepsaném množství 
- provedení dle předepsaného technologického předpisu 
- zřízení vrstvy bez rozlišení šířky, pokládání vrstvy po etapách 
- úpravu napojení, ukončení</t>
  </si>
  <si>
    <t>26</t>
  </si>
  <si>
    <t>574A33</t>
  </si>
  <si>
    <t>ASFALTOVÝ BETON PRO OBRUSNÉ VRSTVY ACO 11 TL. 40MM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</si>
  <si>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</si>
  <si>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27</t>
  </si>
  <si>
    <t>574C66</t>
  </si>
  <si>
    <t>ASFALTOVÝ BETON PRO LOŽNÍ VRSTVY ACL 16+, 16S TL. 70MM</t>
  </si>
  <si>
    <t>28</t>
  </si>
  <si>
    <t>581143</t>
  </si>
  <si>
    <t>CEMENTOBETONOVÝ KRYT NEVYZTUŽENÝ TŘ.II TL. DO 200MM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</si>
  <si>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úpravu povrchu krytu uvedenou v kapitole 7.10 ČSN 73 6123-1 
- navrtání otvorů a osazení kotev a kluzných trnů v napojovacích spárách 
- nezahrnuje postřiky, nátěry</t>
  </si>
  <si>
    <t>29</t>
  </si>
  <si>
    <t>87458</t>
  </si>
  <si>
    <t>POTRUBÍ Z TRUB PEHD DN DO 600MM SN12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</si>
  <si>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</si>
  <si>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30</t>
  </si>
  <si>
    <t>894158R1</t>
  </si>
  <si>
    <t>ŠACHTY KANALIZAČ Z BETON DÍLCŮ NA POTRUBÍ DN DO 600MM komplet včetně dna a podkladní vrstvy ze štěrkopísku</t>
  </si>
  <si>
    <t>KUS</t>
  </si>
  <si>
    <t>– položky pro konstrukce na trubním vedení zahrnují kompletní konstrukce trubního vedení a to buď ve spojení spotrubím nebo samostatně. Zahrnují rovněž úpravy typových konstrukcí, spojovací a těsnící materiál, předepsanépovrchové úpravy, máčení cihel, vyspárování a pod. Šachty, vpustě, kabelové komory zahrnují i poklopy s rámem,mříže s rámem, koše na bahno, stupadla, žebříky, stropy z bet. dílců a pod.   
– položka šachty a spadiště kanalizační z betonových skruží zahrnuje i monolitické betonové dno a není–li uvedenojinak i podkladní vrstvu (z kameniva nebo betonu).   
– dodání dílce požadovaného tvaru a vlastností, jeho skladování, doprava a osazení do definitivní polohy,včetně komplexní technologie výroby a montáže dílců, ošetření a ochrana dílců,   
– u dílců železobetonových a předpjatých veškerá výztuž, případně i tuhé kovové prvky a závěsná oka,   
– úpravy a zařízení pro uložení a transport dílce,   
– veškeré požadované úpravy dílců, včetně doplňkových konstrukcí a vybavení,   
– sestavení dílce na stavbě včetně montážních zařízení,plošin a prahů a pod.,   
– výplň, těsnění a tmelení spár a spojů,   
– očištění a ošetření úložných ploch,   
– zednické výpomoce pro montáž dílců,   
– označení dílce výrobním štítkem nebo jiným způsobem,   
– úpravy dílce pro dodržení požadované přesnosti jeho osazení, včetně případných měření,   
– veškerá zařízení pro zajištění stability v každém okamžiku,   
– další práce dané případně specifikací k příslušnému prefabrik. dílci (úprava pohledových ploch, příp. rubových ploch,osazení měřících zařízení, zkoušení a měření dílců a pod.).Viz :     
– Předpis  S4 Železniční spodek   
– Vzorové listy železničního spodku Ž1, Ž 2, Ž3, Ž4.   
– Technické kvalitativní podmínky staveb Státních drah, kap. 1, 2, 3, 4, 14, 17, 22.</t>
  </si>
  <si>
    <t>31</t>
  </si>
  <si>
    <t>89712</t>
  </si>
  <si>
    <t>VPUSŤ KANALIZAČNÍ ULIČNÍ KOMPLETNÍ Z BETONOVÝCH DÍLCŮ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</si>
  <si>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</si>
  <si>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32</t>
  </si>
  <si>
    <t>899524</t>
  </si>
  <si>
    <t>OBETONOVÁNÍ POTRUBÍ Z PROSTÉHO BETONU DO C25/30 (B30)</t>
  </si>
  <si>
    <t>2*17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</si>
  <si>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</si>
  <si>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</t>
  </si>
  <si>
    <t>914141</t>
  </si>
  <si>
    <t>DOPRAV ZNAČ ZÁKL VEL OCEL FÓLIE TŘ 3 - DODÁVKA A MONT</t>
  </si>
  <si>
    <t>položka zahrnuje: 
- dodávku a montáž značek v požadovaném provedení</t>
  </si>
  <si>
    <t>34</t>
  </si>
  <si>
    <t>917224</t>
  </si>
  <si>
    <t>SILNIČNÍ A CHODNÍKOVÉ OBRUBY Z BETONOVÝCH OBRUBNÍKŮ ŠÍŘ 150MM</t>
  </si>
  <si>
    <t>Položka zahrnuje: 
dodání a pokládku betonových obrubníků o rozměrech předepsaných zadávací dokumentací 
betonové lože i boční betonovou opěrku.</t>
  </si>
  <si>
    <t>35</t>
  </si>
  <si>
    <t>921112</t>
  </si>
  <si>
    <t>ŽELEZNIČNÍ PŘEJEZD CELOPRYŽOVÝ NA BETONOVÝCH PRAŽCÍCH</t>
  </si>
  <si>
    <t>1. Položka obsahuje: 
 – úpravu a hutnění podloží přejezdové konstrukce 
 – dodávku přejezdové konstrukce s veškerými prvky a částmi daného typu přejezdové konstrukce včetně závěrných zídek a jejich betonového základu dle odpovídajících vzorových listů a TKP 
 – montáž přejezdové konstrukce z dílů a součástí na místě při přerušení železničního a silničního provozu 
 – speciální montážní nářadí, závěsné zařízení 
 – ochranné náběhy, koncové i mezilehlé zarážky, podélnou fixaci atd. 
 – příplatky za ztížené podmínky vyskytující se při zřízení přejezdu, např. za překážky na straně koleje ap. 
2. Položka neobsahuje: 
 – zřízení, pronájem a odstranění dopravního značení objízdné trasy 
 – úpravy koleje (např. posun pražců, doplnění kolejového lože, směrová a výšková úprava) 
 – silniční panely v přechodu těles a prefabrikované základy pod závěrnými zídkami 
 – prahovou vpusť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</si>
  <si>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36</t>
  </si>
  <si>
    <t>935832</t>
  </si>
  <si>
    <t>DLÁŽDĚNÉ Z LOMOVÉHO KAMENE TL DO 250MMM DO BETONU TL 100MM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</si>
  <si>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</si>
  <si>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37</t>
  </si>
  <si>
    <t>93641</t>
  </si>
  <si>
    <t>LAPAČ SPLAVENIN  komplet včetně mříže z kompozitního materiálu se zajištěním</t>
  </si>
  <si>
    <t>Položka zahrnuje veškerý materiál, výrobky a polotovary, včetně mimostaveništní a vnitrostaveništní dopravy (rovněž přesuny), včetně naložení a složení,případně s uložením.</t>
  </si>
  <si>
    <t>38</t>
  </si>
  <si>
    <t>965311</t>
  </si>
  <si>
    <t>ROZEBRÁNÍ PŘEJEZDU, PŘECHODU Z DÍLCŮ</t>
  </si>
  <si>
    <t>1. Položka obsahuje: 
 – rozebrání železničního přejezdu nebo přechodu do součástí včetně hrubého očištění 
 – naložení vybouraného materiálu na dopravní prostředek 
 – příplatky za ztížené podmínky při práci v kolejišti, např. za překážky na straně koleje apod. 
2. Položka neobsahuje: 
 – náklady na zřízení a odstranění dopravního značení objízdné trasy 
 – odvoz vybouraného materiálu do skladu nebo na likvidaci 
 – poplatky za likvidaci odpadů, nacení se položkami ze ssd 0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</si>
  <si>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39</t>
  </si>
  <si>
    <t>965312</t>
  </si>
  <si>
    <t>ROZEBRÁNÍ PŘEJEZDU, PŘECHODU Z DÍLCŮ - ODVOZ (NA LIKVIDACI ODPADŮ NEBO JINÉ URČENÉ MÍSTO)</t>
  </si>
  <si>
    <t>(2500*15*0,15/1000)*30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</si>
  <si>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sumou součinů tun vybouraného materiálu v původním stavu a k nim příslušných jednotlivých odvozových vzdáleností v kilometrech.</t>
  </si>
  <si>
    <t>40</t>
  </si>
  <si>
    <t>966118</t>
  </si>
  <si>
    <t>BOURÁNÍ KONSTRUKCÍ Z BETON DÍLCŮ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</si>
  <si>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</si>
  <si>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990</t>
  </si>
  <si>
    <t>Poplatky za skládky</t>
  </si>
  <si>
    <t>41</t>
  </si>
  <si>
    <t>15113</t>
  </si>
  <si>
    <t>POPLATKY ZA LIKVIDACŮ ODPADŮ NEKONTAMINOVANÝCH - 17 05 04  VYTĚŽENÉ ZEMINY A HORNINY -  III. TŘÍDA TĚŽITELNOSTI</t>
  </si>
  <si>
    <t>T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</si>
  <si>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</si>
  <si>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42</t>
  </si>
  <si>
    <t>15130</t>
  </si>
  <si>
    <t>POPLATKY ZA LIKVIDACŮ ODPADŮ NEKONTAMINOVANÝCH - 17 03 02  VYBOURANÝ ASFALTOVÝ BETON BEZ DEHTU</t>
  </si>
  <si>
    <t>43</t>
  </si>
  <si>
    <t>15140</t>
  </si>
  <si>
    <t>POPLATKY ZA LIKVIDACŮ ODPADŮ NEKONTAMINOVANÝCH - 17 01 01  BETON Z DEMOLIC OBJEKTŮ, ZÁKLADŮ TV</t>
  </si>
  <si>
    <t>ODKOP PRO SPOD STAVBU SILNIC A ŽELEZNIC TŘ. I, ODVOZ DO 20KM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</si>
  <si>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</si>
  <si>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HLOUBENÍ RÝH ŠÍŘ DO 2M PAŽ I NEPAŽ TŘ. I, ODVOZ DO 20KM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</si>
  <si>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</si>
  <si>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POPLATKY ZA LIKVIDACI ODPADŮ NEKONTAMINOVANÝCH - 17 05 04  VYTĚŽENÉ ZEMINY A HORNINY -  I. TŘÍDA TĚŽITELNOSTI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</si>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</sst>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0" fontId="6" fillId="0" borderId="3" xfId="0" applyFont="1" applyBorder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  <xf numFmtId="4" fontId="0" fillId="0" borderId="0" xfId="0" applyNumberForma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93"/>
  <sheetViews>
    <sheetView tabSelected="1" topLeftCell="B1" zoomScale="85" zoomScaleNormal="85" workbookViewId="0">
      <pane ySplit="7" topLeftCell="A8" activePane="bottomLeft" state="frozen"/>
      <selection pane="bottomLeft" activeCell="J3" sqref="J3"/>
    </sheetView>
  </sheetViews>
  <sheetFormatPr defaultRowHeight="12.75" customHeight="1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>
      <c r="B2" s="1"/>
      <c r="C2" s="1"/>
      <c r="D2" s="1"/>
      <c r="E2" s="2" t="s">
        <v>3</v>
      </c>
      <c r="F2" s="1"/>
      <c r="G2" s="1"/>
      <c r="H2" s="3"/>
      <c r="I2" s="3"/>
      <c r="O2">
        <f>0+O8+O177</f>
        <v>0</v>
      </c>
      <c r="P2" t="s">
        <v>2</v>
      </c>
    </row>
    <row r="3" spans="1:18" ht="15" customHeight="1">
      <c r="A3" t="s">
        <v>4</v>
      </c>
      <c r="B3" s="4" t="s">
        <v>5</v>
      </c>
      <c r="C3" s="47" t="s">
        <v>6</v>
      </c>
      <c r="D3" s="48"/>
      <c r="E3" s="5" t="s">
        <v>7</v>
      </c>
      <c r="F3" s="1"/>
      <c r="G3" s="6"/>
      <c r="H3" s="7" t="s">
        <v>8</v>
      </c>
      <c r="I3" s="8">
        <f>0+I8+I177</f>
        <v>0</v>
      </c>
      <c r="O3" t="s">
        <v>9</v>
      </c>
      <c r="P3" t="s">
        <v>10</v>
      </c>
    </row>
    <row r="4" spans="1:18" ht="15" customHeight="1">
      <c r="A4" t="s">
        <v>11</v>
      </c>
      <c r="B4" s="9" t="s">
        <v>12</v>
      </c>
      <c r="C4" s="49" t="s">
        <v>8</v>
      </c>
      <c r="D4" s="50"/>
      <c r="E4" s="10" t="s">
        <v>13</v>
      </c>
      <c r="F4" s="3"/>
      <c r="G4" s="3"/>
      <c r="H4" s="11"/>
      <c r="I4" s="11"/>
      <c r="O4" t="s">
        <v>14</v>
      </c>
      <c r="P4" t="s">
        <v>10</v>
      </c>
    </row>
    <row r="5" spans="1:18" ht="12.75" customHeight="1">
      <c r="A5" s="46" t="s">
        <v>15</v>
      </c>
      <c r="B5" s="46" t="s">
        <v>16</v>
      </c>
      <c r="C5" s="46" t="s">
        <v>17</v>
      </c>
      <c r="D5" s="46" t="s">
        <v>18</v>
      </c>
      <c r="E5" s="46" t="s">
        <v>19</v>
      </c>
      <c r="F5" s="46" t="s">
        <v>20</v>
      </c>
      <c r="G5" s="46" t="s">
        <v>21</v>
      </c>
      <c r="H5" s="46" t="s">
        <v>22</v>
      </c>
      <c r="I5" s="46"/>
      <c r="O5" t="s">
        <v>23</v>
      </c>
      <c r="P5" t="s">
        <v>10</v>
      </c>
    </row>
    <row r="6" spans="1:18" ht="12.75" customHeight="1">
      <c r="A6" s="46"/>
      <c r="B6" s="46"/>
      <c r="C6" s="46"/>
      <c r="D6" s="46"/>
      <c r="E6" s="46"/>
      <c r="F6" s="46"/>
      <c r="G6" s="46"/>
      <c r="H6" s="12" t="s">
        <v>24</v>
      </c>
      <c r="I6" s="12" t="s">
        <v>25</v>
      </c>
    </row>
    <row r="7" spans="1:18" ht="12.75" customHeight="1">
      <c r="A7" s="12" t="s">
        <v>26</v>
      </c>
      <c r="B7" s="12" t="s">
        <v>27</v>
      </c>
      <c r="C7" s="12" t="s">
        <v>10</v>
      </c>
      <c r="D7" s="12" t="s">
        <v>2</v>
      </c>
      <c r="E7" s="12" t="s">
        <v>28</v>
      </c>
      <c r="F7" s="12" t="s">
        <v>29</v>
      </c>
      <c r="G7" s="12" t="s">
        <v>30</v>
      </c>
      <c r="H7" s="12" t="s">
        <v>31</v>
      </c>
      <c r="I7" s="12" t="s">
        <v>32</v>
      </c>
    </row>
    <row r="8" spans="1:18" ht="12.75" customHeight="1">
      <c r="A8" s="11" t="s">
        <v>33</v>
      </c>
      <c r="B8" s="11"/>
      <c r="C8" s="13" t="s">
        <v>27</v>
      </c>
      <c r="D8" s="11"/>
      <c r="E8" s="14" t="s">
        <v>34</v>
      </c>
      <c r="F8" s="11"/>
      <c r="G8" s="11"/>
      <c r="H8" s="11"/>
      <c r="I8" s="15">
        <f>0+Q8</f>
        <v>0</v>
      </c>
      <c r="O8">
        <f>0+R8</f>
        <v>0</v>
      </c>
      <c r="Q8" s="51">
        <f>0+I9+I13+I17+I21+I25+I33+I41+I45+I49+I53+I57+I61+I65+I69+I73+I77+I81+I85+I89+I93+I97+I101+I105+I109+I113+I117+I121+I125+I129+I133+I137+I141+I145+I149+I153+I157+I161+I165+I169+I173+I29+I37</f>
        <v>0</v>
      </c>
      <c r="R8">
        <f>0+O9+O13+O17+O21+O25+O33+O41+O45+O49+O53+O57+O61+O65+O69+O73+O77+O81+O85+O89+O93+O97+O101+O105+O109+O113+O117+O121+O125+O129+O133+O137+O141+O145+O149+O153+O157+O161+O165+O169+O173+O29+O37</f>
        <v>0</v>
      </c>
    </row>
    <row r="9" spans="1:18" ht="25.5">
      <c r="A9" s="16" t="s">
        <v>35</v>
      </c>
      <c r="B9" s="17" t="s">
        <v>27</v>
      </c>
      <c r="C9" s="17" t="s">
        <v>36</v>
      </c>
      <c r="D9" s="16" t="s">
        <v>37</v>
      </c>
      <c r="E9" s="18" t="s">
        <v>38</v>
      </c>
      <c r="F9" s="19" t="s">
        <v>39</v>
      </c>
      <c r="G9" s="20">
        <v>30.8</v>
      </c>
      <c r="H9" s="21">
        <v>0</v>
      </c>
      <c r="I9" s="21">
        <f>ROUND(ROUND(H9,2)*ROUND(G9,3),2)</f>
        <v>0</v>
      </c>
      <c r="O9">
        <f>(I9*21)/100</f>
        <v>0</v>
      </c>
      <c r="P9" t="s">
        <v>10</v>
      </c>
    </row>
    <row r="10" spans="1:18">
      <c r="A10" s="22" t="s">
        <v>40</v>
      </c>
      <c r="E10" s="23" t="s">
        <v>37</v>
      </c>
    </row>
    <row r="11" spans="1:18">
      <c r="A11" s="24" t="s">
        <v>41</v>
      </c>
      <c r="E11" s="25" t="s">
        <v>42</v>
      </c>
    </row>
    <row r="12" spans="1:18" ht="63.75">
      <c r="A12" t="s">
        <v>43</v>
      </c>
      <c r="E12" s="23" t="s">
        <v>44</v>
      </c>
    </row>
    <row r="13" spans="1:18" ht="25.5">
      <c r="A13" s="16" t="s">
        <v>35</v>
      </c>
      <c r="B13" s="17" t="s">
        <v>10</v>
      </c>
      <c r="C13" s="17" t="s">
        <v>45</v>
      </c>
      <c r="D13" s="16" t="s">
        <v>37</v>
      </c>
      <c r="E13" s="18" t="s">
        <v>46</v>
      </c>
      <c r="F13" s="19" t="s">
        <v>39</v>
      </c>
      <c r="G13" s="20">
        <v>48</v>
      </c>
      <c r="H13" s="21">
        <v>0</v>
      </c>
      <c r="I13" s="21">
        <f>ROUND(ROUND(H13,2)*ROUND(G13,3),2)</f>
        <v>0</v>
      </c>
      <c r="O13">
        <f>(I13*21)/100</f>
        <v>0</v>
      </c>
      <c r="P13" t="s">
        <v>10</v>
      </c>
    </row>
    <row r="14" spans="1:18">
      <c r="A14" s="22" t="s">
        <v>40</v>
      </c>
      <c r="E14" s="23" t="s">
        <v>37</v>
      </c>
    </row>
    <row r="15" spans="1:18">
      <c r="A15" s="24" t="s">
        <v>41</v>
      </c>
      <c r="E15" s="25" t="s">
        <v>47</v>
      </c>
    </row>
    <row r="16" spans="1:18" ht="63.75">
      <c r="A16" t="s">
        <v>43</v>
      </c>
      <c r="E16" s="23" t="s">
        <v>44</v>
      </c>
    </row>
    <row r="17" spans="1:16">
      <c r="A17" s="16" t="s">
        <v>35</v>
      </c>
      <c r="B17" s="17" t="s">
        <v>2</v>
      </c>
      <c r="C17" s="17" t="s">
        <v>48</v>
      </c>
      <c r="D17" s="16" t="s">
        <v>37</v>
      </c>
      <c r="E17" s="18" t="s">
        <v>49</v>
      </c>
      <c r="F17" s="19" t="s">
        <v>50</v>
      </c>
      <c r="G17" s="20">
        <v>120</v>
      </c>
      <c r="H17" s="21">
        <v>0</v>
      </c>
      <c r="I17" s="21">
        <f>ROUND(ROUND(H17,2)*ROUND(G17,3),2)</f>
        <v>0</v>
      </c>
      <c r="O17">
        <f>(I17*21)/100</f>
        <v>0</v>
      </c>
      <c r="P17" t="s">
        <v>10</v>
      </c>
    </row>
    <row r="18" spans="1:16">
      <c r="A18" s="22" t="s">
        <v>40</v>
      </c>
      <c r="E18" s="23" t="s">
        <v>37</v>
      </c>
    </row>
    <row r="19" spans="1:16">
      <c r="A19" s="24" t="s">
        <v>41</v>
      </c>
      <c r="E19" s="25" t="s">
        <v>37</v>
      </c>
    </row>
    <row r="20" spans="1:16" ht="63.75">
      <c r="A20" t="s">
        <v>43</v>
      </c>
      <c r="E20" s="23" t="s">
        <v>44</v>
      </c>
    </row>
    <row r="21" spans="1:16">
      <c r="A21" s="16" t="s">
        <v>35</v>
      </c>
      <c r="B21" s="17" t="s">
        <v>28</v>
      </c>
      <c r="C21" s="17" t="s">
        <v>51</v>
      </c>
      <c r="D21" s="16" t="s">
        <v>37</v>
      </c>
      <c r="E21" s="18" t="s">
        <v>52</v>
      </c>
      <c r="F21" s="19" t="s">
        <v>53</v>
      </c>
      <c r="G21" s="20">
        <v>337.5</v>
      </c>
      <c r="H21" s="21">
        <v>0</v>
      </c>
      <c r="I21" s="21">
        <f>ROUND(ROUND(H21,2)*ROUND(G21,3),2)</f>
        <v>0</v>
      </c>
      <c r="O21">
        <f>(I21*21)/100</f>
        <v>0</v>
      </c>
      <c r="P21" t="s">
        <v>10</v>
      </c>
    </row>
    <row r="22" spans="1:16">
      <c r="A22" s="22" t="s">
        <v>40</v>
      </c>
      <c r="E22" s="23" t="s">
        <v>37</v>
      </c>
    </row>
    <row r="23" spans="1:16">
      <c r="A23" s="24" t="s">
        <v>41</v>
      </c>
      <c r="E23" s="25" t="s">
        <v>54</v>
      </c>
    </row>
    <row r="24" spans="1:16" ht="25.5">
      <c r="A24" t="s">
        <v>43</v>
      </c>
      <c r="E24" s="23" t="s">
        <v>55</v>
      </c>
    </row>
    <row r="25" spans="1:16">
      <c r="A25" s="16" t="s">
        <v>35</v>
      </c>
      <c r="B25" s="28" t="s">
        <v>29</v>
      </c>
      <c r="C25" s="37" t="s">
        <v>56</v>
      </c>
      <c r="D25" s="38" t="s">
        <v>37</v>
      </c>
      <c r="E25" s="39" t="s">
        <v>57</v>
      </c>
      <c r="F25" s="40" t="s">
        <v>39</v>
      </c>
      <c r="G25" s="41">
        <v>0</v>
      </c>
      <c r="H25" s="42">
        <v>0</v>
      </c>
      <c r="I25" s="42">
        <f>ROUND(ROUND(H25,2)*ROUND(G25,3),2)</f>
        <v>0</v>
      </c>
      <c r="O25">
        <f>(I25*21)/100</f>
        <v>0</v>
      </c>
      <c r="P25" t="s">
        <v>10</v>
      </c>
    </row>
    <row r="26" spans="1:16">
      <c r="A26" s="22" t="s">
        <v>40</v>
      </c>
      <c r="B26" s="43"/>
      <c r="C26" s="43"/>
      <c r="D26" s="43"/>
      <c r="E26" s="44" t="s">
        <v>37</v>
      </c>
      <c r="F26" s="43"/>
      <c r="G26" s="43"/>
      <c r="H26" s="43"/>
      <c r="I26" s="43"/>
    </row>
    <row r="27" spans="1:16">
      <c r="A27" s="24" t="s">
        <v>41</v>
      </c>
      <c r="B27" s="43"/>
      <c r="C27" s="43"/>
      <c r="D27" s="43"/>
      <c r="E27" s="45" t="s">
        <v>58</v>
      </c>
      <c r="F27" s="43"/>
      <c r="G27" s="43"/>
      <c r="H27" s="43"/>
      <c r="I27" s="43"/>
    </row>
    <row r="28" spans="1:16" ht="331.5">
      <c r="A28" t="s">
        <v>43</v>
      </c>
      <c r="B28" s="43"/>
      <c r="C28" s="43"/>
      <c r="D28" s="43"/>
      <c r="E28" s="44" t="s">
        <v>59</v>
      </c>
      <c r="F28" s="43"/>
      <c r="G28" s="43"/>
      <c r="H28" s="43"/>
      <c r="I28" s="43"/>
    </row>
    <row r="29" spans="1:16">
      <c r="B29" s="28">
        <v>44</v>
      </c>
      <c r="C29" s="28">
        <v>123738</v>
      </c>
      <c r="D29" s="29"/>
      <c r="E29" s="30" t="s">
        <v>218</v>
      </c>
      <c r="F29" s="31" t="s">
        <v>39</v>
      </c>
      <c r="G29" s="32">
        <v>262.5</v>
      </c>
      <c r="H29" s="33">
        <v>0</v>
      </c>
      <c r="I29" s="33">
        <f>ROUND(ROUND(H29,2)*ROUND(G29,3),2)</f>
        <v>0</v>
      </c>
      <c r="O29">
        <f>(I29*21)/100</f>
        <v>0</v>
      </c>
      <c r="P29" t="s">
        <v>10</v>
      </c>
    </row>
    <row r="30" spans="1:16">
      <c r="B30" s="34"/>
      <c r="C30" s="34"/>
      <c r="D30" s="34"/>
      <c r="E30" s="35"/>
      <c r="F30" s="34"/>
      <c r="G30" s="34"/>
      <c r="H30" s="34"/>
      <c r="I30" s="34"/>
    </row>
    <row r="31" spans="1:16">
      <c r="B31" s="34"/>
      <c r="C31" s="34"/>
      <c r="D31" s="34"/>
      <c r="E31" s="36" t="s">
        <v>58</v>
      </c>
      <c r="F31" s="34"/>
      <c r="G31" s="34"/>
      <c r="H31" s="34"/>
      <c r="I31" s="34"/>
    </row>
    <row r="32" spans="1:16" ht="331.5">
      <c r="B32" s="34"/>
      <c r="C32" s="34"/>
      <c r="D32" s="34"/>
      <c r="E32" s="35" t="s">
        <v>219</v>
      </c>
      <c r="F32" s="34"/>
      <c r="G32" s="34"/>
      <c r="H32" s="34"/>
      <c r="I32" s="34"/>
    </row>
    <row r="33" spans="1:16">
      <c r="A33" s="16" t="s">
        <v>35</v>
      </c>
      <c r="B33" s="28" t="s">
        <v>30</v>
      </c>
      <c r="C33" s="37" t="s">
        <v>60</v>
      </c>
      <c r="D33" s="38" t="s">
        <v>37</v>
      </c>
      <c r="E33" s="39" t="s">
        <v>61</v>
      </c>
      <c r="F33" s="40" t="s">
        <v>39</v>
      </c>
      <c r="G33" s="41">
        <v>0</v>
      </c>
      <c r="H33" s="42">
        <v>0</v>
      </c>
      <c r="I33" s="42">
        <f>ROUND(ROUND(H33,2)*ROUND(G33,3),2)</f>
        <v>0</v>
      </c>
      <c r="O33">
        <f>(I33*21)/100</f>
        <v>0</v>
      </c>
      <c r="P33" t="s">
        <v>10</v>
      </c>
    </row>
    <row r="34" spans="1:16">
      <c r="A34" s="22" t="s">
        <v>40</v>
      </c>
      <c r="B34" s="43"/>
      <c r="C34" s="43"/>
      <c r="D34" s="43"/>
      <c r="E34" s="44" t="s">
        <v>37</v>
      </c>
      <c r="F34" s="43"/>
      <c r="G34" s="43"/>
      <c r="H34" s="43"/>
      <c r="I34" s="43"/>
    </row>
    <row r="35" spans="1:16">
      <c r="A35" s="24" t="s">
        <v>41</v>
      </c>
      <c r="B35" s="43"/>
      <c r="C35" s="43"/>
      <c r="D35" s="43"/>
      <c r="E35" s="45" t="s">
        <v>62</v>
      </c>
      <c r="F35" s="43"/>
      <c r="G35" s="43"/>
      <c r="H35" s="43"/>
      <c r="I35" s="43"/>
    </row>
    <row r="36" spans="1:16" ht="293.25">
      <c r="A36" t="s">
        <v>43</v>
      </c>
      <c r="B36" s="43"/>
      <c r="C36" s="43"/>
      <c r="D36" s="43"/>
      <c r="E36" s="44" t="s">
        <v>63</v>
      </c>
      <c r="F36" s="43"/>
      <c r="G36" s="43"/>
      <c r="H36" s="43"/>
      <c r="I36" s="43"/>
    </row>
    <row r="37" spans="1:16">
      <c r="B37" s="28">
        <v>45</v>
      </c>
      <c r="C37" s="28">
        <v>132738</v>
      </c>
      <c r="D37" s="29"/>
      <c r="E37" s="30" t="s">
        <v>220</v>
      </c>
      <c r="F37" s="31" t="s">
        <v>39</v>
      </c>
      <c r="G37" s="32">
        <v>51</v>
      </c>
      <c r="H37" s="33">
        <v>0</v>
      </c>
      <c r="I37" s="33">
        <f>ROUND(ROUND(H37,2)*ROUND(G37,3),2)</f>
        <v>0</v>
      </c>
      <c r="O37">
        <f>(I37*21)/100</f>
        <v>0</v>
      </c>
      <c r="P37" t="s">
        <v>10</v>
      </c>
    </row>
    <row r="38" spans="1:16">
      <c r="B38" s="34"/>
      <c r="C38" s="34"/>
      <c r="D38" s="34"/>
      <c r="E38" s="35"/>
      <c r="F38" s="34"/>
      <c r="G38" s="34"/>
      <c r="H38" s="34"/>
      <c r="I38" s="34"/>
    </row>
    <row r="39" spans="1:16">
      <c r="B39" s="34"/>
      <c r="C39" s="34"/>
      <c r="D39" s="34"/>
      <c r="E39" s="36" t="s">
        <v>62</v>
      </c>
      <c r="F39" s="34"/>
      <c r="G39" s="34"/>
      <c r="H39" s="34"/>
      <c r="I39" s="34"/>
    </row>
    <row r="40" spans="1:16" ht="293.25">
      <c r="B40" s="34"/>
      <c r="C40" s="34"/>
      <c r="D40" s="34"/>
      <c r="E40" s="35" t="s">
        <v>221</v>
      </c>
      <c r="F40" s="34"/>
      <c r="G40" s="34"/>
      <c r="H40" s="34"/>
      <c r="I40" s="34"/>
    </row>
    <row r="41" spans="1:16">
      <c r="A41" s="16" t="s">
        <v>35</v>
      </c>
      <c r="B41" s="17" t="s">
        <v>64</v>
      </c>
      <c r="C41" s="17" t="s">
        <v>65</v>
      </c>
      <c r="D41" s="16" t="s">
        <v>37</v>
      </c>
      <c r="E41" s="18" t="s">
        <v>66</v>
      </c>
      <c r="F41" s="19" t="s">
        <v>39</v>
      </c>
      <c r="G41" s="20">
        <v>17</v>
      </c>
      <c r="H41" s="21">
        <v>0</v>
      </c>
      <c r="I41" s="21">
        <f>ROUND(ROUND(H41,2)*ROUND(G41,3),2)</f>
        <v>0</v>
      </c>
      <c r="O41">
        <f>(I41*21)/100</f>
        <v>0</v>
      </c>
      <c r="P41" t="s">
        <v>10</v>
      </c>
    </row>
    <row r="42" spans="1:16">
      <c r="A42" s="22" t="s">
        <v>40</v>
      </c>
      <c r="E42" s="23" t="s">
        <v>37</v>
      </c>
    </row>
    <row r="43" spans="1:16">
      <c r="A43" s="24" t="s">
        <v>41</v>
      </c>
      <c r="E43" s="25" t="s">
        <v>67</v>
      </c>
    </row>
    <row r="44" spans="1:16" ht="267.75">
      <c r="A44" t="s">
        <v>43</v>
      </c>
      <c r="E44" s="23" t="s">
        <v>68</v>
      </c>
    </row>
    <row r="45" spans="1:16">
      <c r="A45" s="16" t="s">
        <v>35</v>
      </c>
      <c r="B45" s="17" t="s">
        <v>69</v>
      </c>
      <c r="C45" s="17" t="s">
        <v>70</v>
      </c>
      <c r="D45" s="16" t="s">
        <v>37</v>
      </c>
      <c r="E45" s="18" t="s">
        <v>71</v>
      </c>
      <c r="F45" s="19" t="s">
        <v>39</v>
      </c>
      <c r="G45" s="20">
        <v>50</v>
      </c>
      <c r="H45" s="21">
        <v>0</v>
      </c>
      <c r="I45" s="21">
        <f>ROUND(ROUND(H45,2)*ROUND(G45,3),2)</f>
        <v>0</v>
      </c>
      <c r="O45">
        <f>(I45*21)/100</f>
        <v>0</v>
      </c>
      <c r="P45" t="s">
        <v>10</v>
      </c>
    </row>
    <row r="46" spans="1:16">
      <c r="A46" s="22" t="s">
        <v>40</v>
      </c>
      <c r="E46" s="23" t="s">
        <v>37</v>
      </c>
    </row>
    <row r="47" spans="1:16">
      <c r="A47" s="24" t="s">
        <v>41</v>
      </c>
      <c r="E47" s="25" t="s">
        <v>37</v>
      </c>
    </row>
    <row r="48" spans="1:16" ht="242.25">
      <c r="A48" t="s">
        <v>43</v>
      </c>
      <c r="E48" s="23" t="s">
        <v>72</v>
      </c>
    </row>
    <row r="49" spans="1:16">
      <c r="A49" s="16" t="s">
        <v>35</v>
      </c>
      <c r="B49" s="17" t="s">
        <v>31</v>
      </c>
      <c r="C49" s="17" t="s">
        <v>73</v>
      </c>
      <c r="D49" s="16" t="s">
        <v>37</v>
      </c>
      <c r="E49" s="18" t="s">
        <v>74</v>
      </c>
      <c r="F49" s="19" t="s">
        <v>75</v>
      </c>
      <c r="G49" s="20">
        <v>450</v>
      </c>
      <c r="H49" s="21">
        <v>0</v>
      </c>
      <c r="I49" s="21">
        <f>ROUND(ROUND(H49,2)*ROUND(G49,3),2)</f>
        <v>0</v>
      </c>
      <c r="O49">
        <f>(I49*21)/100</f>
        <v>0</v>
      </c>
      <c r="P49" t="s">
        <v>10</v>
      </c>
    </row>
    <row r="50" spans="1:16">
      <c r="A50" s="22" t="s">
        <v>40</v>
      </c>
      <c r="E50" s="23" t="s">
        <v>37</v>
      </c>
    </row>
    <row r="51" spans="1:16">
      <c r="A51" s="24" t="s">
        <v>41</v>
      </c>
      <c r="E51" s="25" t="s">
        <v>76</v>
      </c>
    </row>
    <row r="52" spans="1:16" ht="25.5">
      <c r="A52" t="s">
        <v>43</v>
      </c>
      <c r="E52" s="23" t="s">
        <v>77</v>
      </c>
    </row>
    <row r="53" spans="1:16">
      <c r="A53" s="16" t="s">
        <v>35</v>
      </c>
      <c r="B53" s="17" t="s">
        <v>32</v>
      </c>
      <c r="C53" s="17" t="s">
        <v>78</v>
      </c>
      <c r="D53" s="16" t="s">
        <v>37</v>
      </c>
      <c r="E53" s="18" t="s">
        <v>79</v>
      </c>
      <c r="F53" s="19" t="s">
        <v>75</v>
      </c>
      <c r="G53" s="20">
        <v>250</v>
      </c>
      <c r="H53" s="21">
        <v>0</v>
      </c>
      <c r="I53" s="21">
        <f>ROUND(ROUND(H53,2)*ROUND(G53,3),2)</f>
        <v>0</v>
      </c>
      <c r="O53">
        <f>(I53*21)/100</f>
        <v>0</v>
      </c>
      <c r="P53" t="s">
        <v>10</v>
      </c>
    </row>
    <row r="54" spans="1:16">
      <c r="A54" s="22" t="s">
        <v>40</v>
      </c>
      <c r="E54" s="23" t="s">
        <v>37</v>
      </c>
    </row>
    <row r="55" spans="1:16">
      <c r="A55" s="24" t="s">
        <v>41</v>
      </c>
      <c r="E55" s="25" t="s">
        <v>37</v>
      </c>
    </row>
    <row r="56" spans="1:16" ht="38.25">
      <c r="A56" t="s">
        <v>43</v>
      </c>
      <c r="E56" s="23" t="s">
        <v>80</v>
      </c>
    </row>
    <row r="57" spans="1:16">
      <c r="A57" s="16" t="s">
        <v>35</v>
      </c>
      <c r="B57" s="17" t="s">
        <v>81</v>
      </c>
      <c r="C57" s="17" t="s">
        <v>82</v>
      </c>
      <c r="D57" s="16" t="s">
        <v>37</v>
      </c>
      <c r="E57" s="18" t="s">
        <v>83</v>
      </c>
      <c r="F57" s="19" t="s">
        <v>75</v>
      </c>
      <c r="G57" s="20">
        <v>250</v>
      </c>
      <c r="H57" s="21">
        <v>0</v>
      </c>
      <c r="I57" s="21">
        <f>ROUND(ROUND(H57,2)*ROUND(G57,3),2)</f>
        <v>0</v>
      </c>
      <c r="O57">
        <f>(I57*21)/100</f>
        <v>0</v>
      </c>
      <c r="P57" t="s">
        <v>10</v>
      </c>
    </row>
    <row r="58" spans="1:16">
      <c r="A58" s="22" t="s">
        <v>40</v>
      </c>
      <c r="E58" s="23" t="s">
        <v>37</v>
      </c>
    </row>
    <row r="59" spans="1:16">
      <c r="A59" s="24" t="s">
        <v>41</v>
      </c>
      <c r="E59" s="25" t="s">
        <v>37</v>
      </c>
    </row>
    <row r="60" spans="1:16" ht="25.5">
      <c r="A60" t="s">
        <v>43</v>
      </c>
      <c r="E60" s="23" t="s">
        <v>84</v>
      </c>
    </row>
    <row r="61" spans="1:16">
      <c r="A61" s="16" t="s">
        <v>35</v>
      </c>
      <c r="B61" s="17" t="s">
        <v>85</v>
      </c>
      <c r="C61" s="17" t="s">
        <v>86</v>
      </c>
      <c r="D61" s="16" t="s">
        <v>37</v>
      </c>
      <c r="E61" s="18" t="s">
        <v>87</v>
      </c>
      <c r="F61" s="19" t="s">
        <v>75</v>
      </c>
      <c r="G61" s="20">
        <v>250</v>
      </c>
      <c r="H61" s="21">
        <v>0</v>
      </c>
      <c r="I61" s="21">
        <f>ROUND(ROUND(H61,2)*ROUND(G61,3),2)</f>
        <v>0</v>
      </c>
      <c r="O61">
        <f>(I61*21)/100</f>
        <v>0</v>
      </c>
      <c r="P61" t="s">
        <v>10</v>
      </c>
    </row>
    <row r="62" spans="1:16">
      <c r="A62" s="22" t="s">
        <v>40</v>
      </c>
      <c r="E62" s="23" t="s">
        <v>37</v>
      </c>
    </row>
    <row r="63" spans="1:16">
      <c r="A63" s="24" t="s">
        <v>41</v>
      </c>
      <c r="E63" s="25" t="s">
        <v>37</v>
      </c>
    </row>
    <row r="64" spans="1:16" ht="25.5">
      <c r="A64" t="s">
        <v>43</v>
      </c>
      <c r="E64" s="23" t="s">
        <v>88</v>
      </c>
    </row>
    <row r="65" spans="1:16">
      <c r="A65" s="16" t="s">
        <v>35</v>
      </c>
      <c r="B65" s="17" t="s">
        <v>89</v>
      </c>
      <c r="C65" s="17" t="s">
        <v>90</v>
      </c>
      <c r="D65" s="16" t="s">
        <v>37</v>
      </c>
      <c r="E65" s="18" t="s">
        <v>91</v>
      </c>
      <c r="F65" s="19" t="s">
        <v>39</v>
      </c>
      <c r="G65" s="20">
        <v>200</v>
      </c>
      <c r="H65" s="21">
        <v>0</v>
      </c>
      <c r="I65" s="21">
        <f>ROUND(ROUND(H65,2)*ROUND(G65,3),2)</f>
        <v>0</v>
      </c>
      <c r="O65">
        <f>(I65*21)/100</f>
        <v>0</v>
      </c>
      <c r="P65" t="s">
        <v>10</v>
      </c>
    </row>
    <row r="66" spans="1:16">
      <c r="A66" s="22" t="s">
        <v>40</v>
      </c>
      <c r="E66" s="23" t="s">
        <v>37</v>
      </c>
    </row>
    <row r="67" spans="1:16">
      <c r="A67" s="24" t="s">
        <v>41</v>
      </c>
      <c r="E67" s="25" t="s">
        <v>37</v>
      </c>
    </row>
    <row r="68" spans="1:16" ht="38.25">
      <c r="A68" t="s">
        <v>43</v>
      </c>
      <c r="E68" s="23" t="s">
        <v>92</v>
      </c>
    </row>
    <row r="69" spans="1:16">
      <c r="A69" s="16" t="s">
        <v>35</v>
      </c>
      <c r="B69" s="17" t="s">
        <v>93</v>
      </c>
      <c r="C69" s="17" t="s">
        <v>94</v>
      </c>
      <c r="D69" s="16" t="s">
        <v>37</v>
      </c>
      <c r="E69" s="18" t="s">
        <v>95</v>
      </c>
      <c r="F69" s="19" t="s">
        <v>75</v>
      </c>
      <c r="G69" s="20">
        <v>240</v>
      </c>
      <c r="H69" s="21">
        <v>0</v>
      </c>
      <c r="I69" s="21">
        <f>ROUND(ROUND(H69,2)*ROUND(G69,3),2)</f>
        <v>0</v>
      </c>
      <c r="O69">
        <f>(I69*21)/100</f>
        <v>0</v>
      </c>
      <c r="P69" t="s">
        <v>10</v>
      </c>
    </row>
    <row r="70" spans="1:16">
      <c r="A70" s="22" t="s">
        <v>40</v>
      </c>
      <c r="E70" s="23" t="s">
        <v>37</v>
      </c>
    </row>
    <row r="71" spans="1:16">
      <c r="A71" s="24" t="s">
        <v>41</v>
      </c>
      <c r="E71" s="25" t="s">
        <v>96</v>
      </c>
    </row>
    <row r="72" spans="1:16" ht="76.5">
      <c r="A72" t="s">
        <v>43</v>
      </c>
      <c r="E72" s="23" t="s">
        <v>97</v>
      </c>
    </row>
    <row r="73" spans="1:16">
      <c r="A73" s="16" t="s">
        <v>35</v>
      </c>
      <c r="B73" s="17" t="s">
        <v>98</v>
      </c>
      <c r="C73" s="17" t="s">
        <v>99</v>
      </c>
      <c r="D73" s="16" t="s">
        <v>37</v>
      </c>
      <c r="E73" s="18" t="s">
        <v>100</v>
      </c>
      <c r="F73" s="19" t="s">
        <v>50</v>
      </c>
      <c r="G73" s="20">
        <v>120</v>
      </c>
      <c r="H73" s="21">
        <v>0</v>
      </c>
      <c r="I73" s="21">
        <f>ROUND(ROUND(H73,2)*ROUND(G73,3),2)</f>
        <v>0</v>
      </c>
      <c r="O73">
        <f>(I73*21)/100</f>
        <v>0</v>
      </c>
      <c r="P73" t="s">
        <v>10</v>
      </c>
    </row>
    <row r="74" spans="1:16">
      <c r="A74" s="22" t="s">
        <v>40</v>
      </c>
      <c r="E74" s="23" t="s">
        <v>37</v>
      </c>
    </row>
    <row r="75" spans="1:16">
      <c r="A75" s="24" t="s">
        <v>41</v>
      </c>
      <c r="E75" s="25" t="s">
        <v>37</v>
      </c>
    </row>
    <row r="76" spans="1:16" ht="191.25">
      <c r="A76" t="s">
        <v>43</v>
      </c>
      <c r="E76" s="23" t="s">
        <v>101</v>
      </c>
    </row>
    <row r="77" spans="1:16">
      <c r="A77" s="16" t="s">
        <v>35</v>
      </c>
      <c r="B77" s="17" t="s">
        <v>102</v>
      </c>
      <c r="C77" s="17" t="s">
        <v>103</v>
      </c>
      <c r="D77" s="16" t="s">
        <v>37</v>
      </c>
      <c r="E77" s="18" t="s">
        <v>104</v>
      </c>
      <c r="F77" s="19" t="s">
        <v>39</v>
      </c>
      <c r="G77" s="20">
        <v>160</v>
      </c>
      <c r="H77" s="21">
        <v>0</v>
      </c>
      <c r="I77" s="21">
        <f>ROUND(ROUND(H77,2)*ROUND(G77,3),2)</f>
        <v>0</v>
      </c>
      <c r="O77">
        <f>(I77*21)/100</f>
        <v>0</v>
      </c>
      <c r="P77" t="s">
        <v>10</v>
      </c>
    </row>
    <row r="78" spans="1:16">
      <c r="A78" s="22" t="s">
        <v>40</v>
      </c>
      <c r="E78" s="23" t="s">
        <v>37</v>
      </c>
    </row>
    <row r="79" spans="1:16">
      <c r="A79" s="24" t="s">
        <v>41</v>
      </c>
      <c r="E79" s="25" t="s">
        <v>105</v>
      </c>
    </row>
    <row r="80" spans="1:16" ht="38.25">
      <c r="A80" t="s">
        <v>43</v>
      </c>
      <c r="E80" s="23" t="s">
        <v>106</v>
      </c>
    </row>
    <row r="81" spans="1:16">
      <c r="A81" s="16" t="s">
        <v>35</v>
      </c>
      <c r="B81" s="17" t="s">
        <v>107</v>
      </c>
      <c r="C81" s="17" t="s">
        <v>108</v>
      </c>
      <c r="D81" s="16" t="s">
        <v>37</v>
      </c>
      <c r="E81" s="18" t="s">
        <v>109</v>
      </c>
      <c r="F81" s="19" t="s">
        <v>39</v>
      </c>
      <c r="G81" s="20">
        <v>17</v>
      </c>
      <c r="H81" s="21">
        <v>0</v>
      </c>
      <c r="I81" s="21">
        <f>ROUND(ROUND(H81,2)*ROUND(G81,3),2)</f>
        <v>0</v>
      </c>
      <c r="O81">
        <f>(I81*21)/100</f>
        <v>0</v>
      </c>
      <c r="P81" t="s">
        <v>10</v>
      </c>
    </row>
    <row r="82" spans="1:16">
      <c r="A82" s="22" t="s">
        <v>40</v>
      </c>
      <c r="E82" s="23" t="s">
        <v>37</v>
      </c>
    </row>
    <row r="83" spans="1:16">
      <c r="A83" s="24" t="s">
        <v>41</v>
      </c>
      <c r="E83" s="25" t="s">
        <v>67</v>
      </c>
    </row>
    <row r="84" spans="1:16" ht="255">
      <c r="A84" t="s">
        <v>43</v>
      </c>
      <c r="E84" s="23" t="s">
        <v>110</v>
      </c>
    </row>
    <row r="85" spans="1:16">
      <c r="A85" s="16" t="s">
        <v>35</v>
      </c>
      <c r="B85" s="17" t="s">
        <v>111</v>
      </c>
      <c r="C85" s="17" t="s">
        <v>112</v>
      </c>
      <c r="D85" s="16" t="s">
        <v>37</v>
      </c>
      <c r="E85" s="18" t="s">
        <v>113</v>
      </c>
      <c r="F85" s="19" t="s">
        <v>75</v>
      </c>
      <c r="G85" s="20">
        <v>15</v>
      </c>
      <c r="H85" s="21">
        <v>0</v>
      </c>
      <c r="I85" s="21">
        <f>ROUND(ROUND(H85,2)*ROUND(G85,3),2)</f>
        <v>0</v>
      </c>
      <c r="O85">
        <f>(I85*21)/100</f>
        <v>0</v>
      </c>
      <c r="P85" t="s">
        <v>10</v>
      </c>
    </row>
    <row r="86" spans="1:16">
      <c r="A86" s="22" t="s">
        <v>40</v>
      </c>
      <c r="E86" s="23" t="s">
        <v>37</v>
      </c>
    </row>
    <row r="87" spans="1:16">
      <c r="A87" s="24" t="s">
        <v>41</v>
      </c>
      <c r="E87" s="25" t="s">
        <v>37</v>
      </c>
    </row>
    <row r="88" spans="1:16" ht="89.25">
      <c r="A88" t="s">
        <v>43</v>
      </c>
      <c r="E88" s="23" t="s">
        <v>114</v>
      </c>
    </row>
    <row r="89" spans="1:16">
      <c r="A89" s="16" t="s">
        <v>35</v>
      </c>
      <c r="B89" s="17" t="s">
        <v>115</v>
      </c>
      <c r="C89" s="17" t="s">
        <v>116</v>
      </c>
      <c r="D89" s="16" t="s">
        <v>37</v>
      </c>
      <c r="E89" s="18" t="s">
        <v>117</v>
      </c>
      <c r="F89" s="19" t="s">
        <v>75</v>
      </c>
      <c r="G89" s="20">
        <v>400</v>
      </c>
      <c r="H89" s="21">
        <v>0</v>
      </c>
      <c r="I89" s="21">
        <f>ROUND(ROUND(H89,2)*ROUND(G89,3),2)</f>
        <v>0</v>
      </c>
      <c r="O89">
        <f>(I89*21)/100</f>
        <v>0</v>
      </c>
      <c r="P89" t="s">
        <v>10</v>
      </c>
    </row>
    <row r="90" spans="1:16">
      <c r="A90" s="22" t="s">
        <v>40</v>
      </c>
      <c r="E90" s="23" t="s">
        <v>37</v>
      </c>
    </row>
    <row r="91" spans="1:16">
      <c r="A91" s="24" t="s">
        <v>41</v>
      </c>
      <c r="E91" s="25" t="s">
        <v>37</v>
      </c>
    </row>
    <row r="92" spans="1:16" ht="127.5">
      <c r="A92" t="s">
        <v>43</v>
      </c>
      <c r="E92" s="23" t="s">
        <v>118</v>
      </c>
    </row>
    <row r="93" spans="1:16">
      <c r="A93" s="16" t="s">
        <v>35</v>
      </c>
      <c r="B93" s="17" t="s">
        <v>119</v>
      </c>
      <c r="C93" s="17" t="s">
        <v>120</v>
      </c>
      <c r="D93" s="16" t="s">
        <v>37</v>
      </c>
      <c r="E93" s="18" t="s">
        <v>121</v>
      </c>
      <c r="F93" s="19" t="s">
        <v>39</v>
      </c>
      <c r="G93" s="20">
        <v>108.75</v>
      </c>
      <c r="H93" s="21">
        <v>0</v>
      </c>
      <c r="I93" s="21">
        <f>ROUND(ROUND(H93,2)*ROUND(G93,3),2)</f>
        <v>0</v>
      </c>
      <c r="O93">
        <f>(I93*21)/100</f>
        <v>0</v>
      </c>
      <c r="P93" t="s">
        <v>10</v>
      </c>
    </row>
    <row r="94" spans="1:16">
      <c r="A94" s="22" t="s">
        <v>40</v>
      </c>
      <c r="E94" s="23" t="s">
        <v>37</v>
      </c>
    </row>
    <row r="95" spans="1:16">
      <c r="A95" s="24" t="s">
        <v>41</v>
      </c>
      <c r="E95" s="25" t="s">
        <v>122</v>
      </c>
    </row>
    <row r="96" spans="1:16" ht="51">
      <c r="A96" t="s">
        <v>43</v>
      </c>
      <c r="E96" s="23" t="s">
        <v>123</v>
      </c>
    </row>
    <row r="97" spans="1:16">
      <c r="A97" s="16" t="s">
        <v>35</v>
      </c>
      <c r="B97" s="17" t="s">
        <v>124</v>
      </c>
      <c r="C97" s="17" t="s">
        <v>125</v>
      </c>
      <c r="D97" s="16" t="s">
        <v>37</v>
      </c>
      <c r="E97" s="18" t="s">
        <v>126</v>
      </c>
      <c r="F97" s="19" t="s">
        <v>75</v>
      </c>
      <c r="G97" s="20">
        <v>4.9980000000000002</v>
      </c>
      <c r="H97" s="21">
        <v>0</v>
      </c>
      <c r="I97" s="21">
        <f>ROUND(ROUND(H97,2)*ROUND(G97,3),2)</f>
        <v>0</v>
      </c>
      <c r="O97">
        <f>(I97*21)/100</f>
        <v>0</v>
      </c>
      <c r="P97" t="s">
        <v>10</v>
      </c>
    </row>
    <row r="98" spans="1:16">
      <c r="A98" s="22" t="s">
        <v>40</v>
      </c>
      <c r="E98" s="23" t="s">
        <v>37</v>
      </c>
    </row>
    <row r="99" spans="1:16">
      <c r="A99" s="24" t="s">
        <v>41</v>
      </c>
      <c r="E99" s="25" t="s">
        <v>127</v>
      </c>
    </row>
    <row r="100" spans="1:16" ht="51">
      <c r="A100" t="s">
        <v>43</v>
      </c>
      <c r="E100" s="23" t="s">
        <v>123</v>
      </c>
    </row>
    <row r="101" spans="1:16">
      <c r="A101" s="16" t="s">
        <v>35</v>
      </c>
      <c r="B101" s="17" t="s">
        <v>128</v>
      </c>
      <c r="C101" s="17" t="s">
        <v>129</v>
      </c>
      <c r="D101" s="16" t="s">
        <v>37</v>
      </c>
      <c r="E101" s="18" t="s">
        <v>130</v>
      </c>
      <c r="F101" s="19" t="s">
        <v>75</v>
      </c>
      <c r="G101" s="20">
        <v>75</v>
      </c>
      <c r="H101" s="21">
        <v>0</v>
      </c>
      <c r="I101" s="21">
        <f>ROUND(ROUND(H101,2)*ROUND(G101,3),2)</f>
        <v>0</v>
      </c>
      <c r="O101">
        <f>(I101*21)/100</f>
        <v>0</v>
      </c>
      <c r="P101" t="s">
        <v>10</v>
      </c>
    </row>
    <row r="102" spans="1:16">
      <c r="A102" s="22" t="s">
        <v>40</v>
      </c>
      <c r="E102" s="23" t="s">
        <v>37</v>
      </c>
    </row>
    <row r="103" spans="1:16">
      <c r="A103" s="24" t="s">
        <v>41</v>
      </c>
      <c r="E103" s="25" t="s">
        <v>37</v>
      </c>
    </row>
    <row r="104" spans="1:16" ht="89.25">
      <c r="A104" t="s">
        <v>43</v>
      </c>
      <c r="E104" s="23" t="s">
        <v>131</v>
      </c>
    </row>
    <row r="105" spans="1:16">
      <c r="A105" s="16" t="s">
        <v>35</v>
      </c>
      <c r="B105" s="17" t="s">
        <v>132</v>
      </c>
      <c r="C105" s="17" t="s">
        <v>133</v>
      </c>
      <c r="D105" s="16" t="s">
        <v>37</v>
      </c>
      <c r="E105" s="18" t="s">
        <v>134</v>
      </c>
      <c r="F105" s="19" t="s">
        <v>75</v>
      </c>
      <c r="G105" s="20">
        <v>100</v>
      </c>
      <c r="H105" s="21">
        <v>0</v>
      </c>
      <c r="I105" s="21">
        <f>ROUND(ROUND(H105,2)*ROUND(G105,3),2)</f>
        <v>0</v>
      </c>
      <c r="O105">
        <f>(I105*21)/100</f>
        <v>0</v>
      </c>
      <c r="P105" t="s">
        <v>10</v>
      </c>
    </row>
    <row r="106" spans="1:16">
      <c r="A106" s="22" t="s">
        <v>40</v>
      </c>
      <c r="E106" s="23" t="s">
        <v>37</v>
      </c>
    </row>
    <row r="107" spans="1:16">
      <c r="A107" s="24" t="s">
        <v>41</v>
      </c>
      <c r="E107" s="25" t="s">
        <v>37</v>
      </c>
    </row>
    <row r="108" spans="1:16" ht="51">
      <c r="A108" t="s">
        <v>43</v>
      </c>
      <c r="E108" s="23" t="s">
        <v>135</v>
      </c>
    </row>
    <row r="109" spans="1:16">
      <c r="A109" s="16" t="s">
        <v>35</v>
      </c>
      <c r="B109" s="17" t="s">
        <v>136</v>
      </c>
      <c r="C109" s="17" t="s">
        <v>137</v>
      </c>
      <c r="D109" s="16" t="s">
        <v>37</v>
      </c>
      <c r="E109" s="18" t="s">
        <v>138</v>
      </c>
      <c r="F109" s="19" t="s">
        <v>75</v>
      </c>
      <c r="G109" s="20">
        <v>100</v>
      </c>
      <c r="H109" s="21">
        <v>0</v>
      </c>
      <c r="I109" s="21">
        <f>ROUND(ROUND(H109,2)*ROUND(G109,3),2)</f>
        <v>0</v>
      </c>
      <c r="O109">
        <f>(I109*21)/100</f>
        <v>0</v>
      </c>
      <c r="P109" t="s">
        <v>10</v>
      </c>
    </row>
    <row r="110" spans="1:16">
      <c r="A110" s="22" t="s">
        <v>40</v>
      </c>
      <c r="E110" s="23" t="s">
        <v>37</v>
      </c>
    </row>
    <row r="111" spans="1:16">
      <c r="A111" s="24" t="s">
        <v>41</v>
      </c>
      <c r="E111" s="25" t="s">
        <v>37</v>
      </c>
    </row>
    <row r="112" spans="1:16" ht="51">
      <c r="A112" t="s">
        <v>43</v>
      </c>
      <c r="E112" s="23" t="s">
        <v>135</v>
      </c>
    </row>
    <row r="113" spans="1:16">
      <c r="A113" s="16" t="s">
        <v>35</v>
      </c>
      <c r="B113" s="17" t="s">
        <v>139</v>
      </c>
      <c r="C113" s="17" t="s">
        <v>140</v>
      </c>
      <c r="D113" s="16" t="s">
        <v>37</v>
      </c>
      <c r="E113" s="18" t="s">
        <v>141</v>
      </c>
      <c r="F113" s="19" t="s">
        <v>75</v>
      </c>
      <c r="G113" s="20">
        <v>75</v>
      </c>
      <c r="H113" s="21">
        <v>0</v>
      </c>
      <c r="I113" s="21">
        <f>ROUND(ROUND(H113,2)*ROUND(G113,3),2)</f>
        <v>0</v>
      </c>
      <c r="O113">
        <f>(I113*21)/100</f>
        <v>0</v>
      </c>
      <c r="P113" t="s">
        <v>10</v>
      </c>
    </row>
    <row r="114" spans="1:16">
      <c r="A114" s="22" t="s">
        <v>40</v>
      </c>
      <c r="E114" s="23" t="s">
        <v>37</v>
      </c>
    </row>
    <row r="115" spans="1:16">
      <c r="A115" s="24" t="s">
        <v>41</v>
      </c>
      <c r="E115" s="25" t="s">
        <v>37</v>
      </c>
    </row>
    <row r="116" spans="1:16" ht="51">
      <c r="A116" t="s">
        <v>43</v>
      </c>
      <c r="E116" s="23" t="s">
        <v>142</v>
      </c>
    </row>
    <row r="117" spans="1:16">
      <c r="A117" s="16" t="s">
        <v>35</v>
      </c>
      <c r="B117" s="17" t="s">
        <v>143</v>
      </c>
      <c r="C117" s="17" t="s">
        <v>144</v>
      </c>
      <c r="D117" s="16" t="s">
        <v>37</v>
      </c>
      <c r="E117" s="18" t="s">
        <v>145</v>
      </c>
      <c r="F117" s="19" t="s">
        <v>75</v>
      </c>
      <c r="G117" s="20">
        <v>100</v>
      </c>
      <c r="H117" s="21">
        <v>0</v>
      </c>
      <c r="I117" s="21">
        <f>ROUND(ROUND(H117,2)*ROUND(G117,3),2)</f>
        <v>0</v>
      </c>
      <c r="O117">
        <f>(I117*21)/100</f>
        <v>0</v>
      </c>
      <c r="P117" t="s">
        <v>10</v>
      </c>
    </row>
    <row r="118" spans="1:16">
      <c r="A118" s="22" t="s">
        <v>40</v>
      </c>
      <c r="E118" s="23" t="s">
        <v>37</v>
      </c>
    </row>
    <row r="119" spans="1:16">
      <c r="A119" s="24" t="s">
        <v>41</v>
      </c>
      <c r="E119" s="25" t="s">
        <v>37</v>
      </c>
    </row>
    <row r="120" spans="1:16" ht="140.25">
      <c r="A120" t="s">
        <v>43</v>
      </c>
      <c r="E120" s="23" t="s">
        <v>146</v>
      </c>
    </row>
    <row r="121" spans="1:16">
      <c r="A121" s="16" t="s">
        <v>35</v>
      </c>
      <c r="B121" s="17" t="s">
        <v>147</v>
      </c>
      <c r="C121" s="17" t="s">
        <v>148</v>
      </c>
      <c r="D121" s="16" t="s">
        <v>37</v>
      </c>
      <c r="E121" s="18" t="s">
        <v>149</v>
      </c>
      <c r="F121" s="19" t="s">
        <v>75</v>
      </c>
      <c r="G121" s="20">
        <v>100</v>
      </c>
      <c r="H121" s="21">
        <v>0</v>
      </c>
      <c r="I121" s="21">
        <f>ROUND(ROUND(H121,2)*ROUND(G121,3),2)</f>
        <v>0</v>
      </c>
      <c r="O121">
        <f>(I121*21)/100</f>
        <v>0</v>
      </c>
      <c r="P121" t="s">
        <v>10</v>
      </c>
    </row>
    <row r="122" spans="1:16">
      <c r="A122" s="22" t="s">
        <v>40</v>
      </c>
      <c r="E122" s="23" t="s">
        <v>37</v>
      </c>
    </row>
    <row r="123" spans="1:16">
      <c r="A123" s="24" t="s">
        <v>41</v>
      </c>
      <c r="E123" s="25" t="s">
        <v>37</v>
      </c>
    </row>
    <row r="124" spans="1:16" ht="140.25">
      <c r="A124" t="s">
        <v>43</v>
      </c>
      <c r="E124" s="23" t="s">
        <v>146</v>
      </c>
    </row>
    <row r="125" spans="1:16">
      <c r="A125" s="16" t="s">
        <v>35</v>
      </c>
      <c r="B125" s="17" t="s">
        <v>150</v>
      </c>
      <c r="C125" s="17" t="s">
        <v>151</v>
      </c>
      <c r="D125" s="16" t="s">
        <v>37</v>
      </c>
      <c r="E125" s="18" t="s">
        <v>152</v>
      </c>
      <c r="F125" s="19" t="s">
        <v>75</v>
      </c>
      <c r="G125" s="20">
        <v>320</v>
      </c>
      <c r="H125" s="21">
        <v>0</v>
      </c>
      <c r="I125" s="21">
        <f>ROUND(ROUND(H125,2)*ROUND(G125,3),2)</f>
        <v>0</v>
      </c>
      <c r="O125">
        <f>(I125*21)/100</f>
        <v>0</v>
      </c>
      <c r="P125" t="s">
        <v>10</v>
      </c>
    </row>
    <row r="126" spans="1:16">
      <c r="A126" s="22" t="s">
        <v>40</v>
      </c>
      <c r="E126" s="23" t="s">
        <v>37</v>
      </c>
    </row>
    <row r="127" spans="1:16">
      <c r="A127" s="24" t="s">
        <v>41</v>
      </c>
      <c r="E127" s="25" t="s">
        <v>37</v>
      </c>
    </row>
    <row r="128" spans="1:16" ht="140.25">
      <c r="A128" t="s">
        <v>43</v>
      </c>
      <c r="E128" s="23" t="s">
        <v>153</v>
      </c>
    </row>
    <row r="129" spans="1:16">
      <c r="A129" s="16" t="s">
        <v>35</v>
      </c>
      <c r="B129" s="17" t="s">
        <v>154</v>
      </c>
      <c r="C129" s="17" t="s">
        <v>155</v>
      </c>
      <c r="D129" s="16" t="s">
        <v>37</v>
      </c>
      <c r="E129" s="18" t="s">
        <v>156</v>
      </c>
      <c r="F129" s="19" t="s">
        <v>50</v>
      </c>
      <c r="G129" s="20">
        <v>17</v>
      </c>
      <c r="H129" s="21">
        <v>0</v>
      </c>
      <c r="I129" s="21">
        <f>ROUND(ROUND(H129,2)*ROUND(G129,3),2)</f>
        <v>0</v>
      </c>
      <c r="O129">
        <f>(I129*21)/100</f>
        <v>0</v>
      </c>
      <c r="P129" t="s">
        <v>10</v>
      </c>
    </row>
    <row r="130" spans="1:16">
      <c r="A130" s="22" t="s">
        <v>40</v>
      </c>
      <c r="E130" s="23" t="s">
        <v>37</v>
      </c>
    </row>
    <row r="131" spans="1:16">
      <c r="A131" s="24" t="s">
        <v>41</v>
      </c>
      <c r="E131" s="25" t="s">
        <v>37</v>
      </c>
    </row>
    <row r="132" spans="1:16" ht="63.75">
      <c r="A132" t="s">
        <v>43</v>
      </c>
      <c r="E132" s="23" t="s">
        <v>157</v>
      </c>
    </row>
    <row r="133" spans="1:16" ht="25.5">
      <c r="A133" s="16" t="s">
        <v>35</v>
      </c>
      <c r="B133" s="17" t="s">
        <v>158</v>
      </c>
      <c r="C133" s="17" t="s">
        <v>159</v>
      </c>
      <c r="D133" s="16" t="s">
        <v>37</v>
      </c>
      <c r="E133" s="18" t="s">
        <v>160</v>
      </c>
      <c r="F133" s="19" t="s">
        <v>161</v>
      </c>
      <c r="G133" s="20">
        <v>2</v>
      </c>
      <c r="H133" s="21">
        <v>0</v>
      </c>
      <c r="I133" s="21">
        <f>ROUND(ROUND(H133,2)*ROUND(G133,3),2)</f>
        <v>0</v>
      </c>
      <c r="O133">
        <f>(I133*21)/100</f>
        <v>0</v>
      </c>
      <c r="P133" t="s">
        <v>10</v>
      </c>
    </row>
    <row r="134" spans="1:16">
      <c r="A134" s="22" t="s">
        <v>40</v>
      </c>
      <c r="E134" s="23" t="s">
        <v>37</v>
      </c>
    </row>
    <row r="135" spans="1:16">
      <c r="A135" s="24" t="s">
        <v>41</v>
      </c>
      <c r="E135" s="25" t="s">
        <v>37</v>
      </c>
    </row>
    <row r="136" spans="1:16" ht="344.25">
      <c r="A136" t="s">
        <v>43</v>
      </c>
      <c r="E136" s="23" t="s">
        <v>162</v>
      </c>
    </row>
    <row r="137" spans="1:16">
      <c r="A137" s="16" t="s">
        <v>35</v>
      </c>
      <c r="B137" s="17" t="s">
        <v>163</v>
      </c>
      <c r="C137" s="17" t="s">
        <v>164</v>
      </c>
      <c r="D137" s="16" t="s">
        <v>37</v>
      </c>
      <c r="E137" s="18" t="s">
        <v>165</v>
      </c>
      <c r="F137" s="19" t="s">
        <v>161</v>
      </c>
      <c r="G137" s="20">
        <v>1</v>
      </c>
      <c r="H137" s="21">
        <v>0</v>
      </c>
      <c r="I137" s="21">
        <f>ROUND(ROUND(H137,2)*ROUND(G137,3),2)</f>
        <v>0</v>
      </c>
      <c r="O137">
        <f>(I137*21)/100</f>
        <v>0</v>
      </c>
      <c r="P137" t="s">
        <v>10</v>
      </c>
    </row>
    <row r="138" spans="1:16">
      <c r="A138" s="22" t="s">
        <v>40</v>
      </c>
      <c r="E138" s="23" t="s">
        <v>37</v>
      </c>
    </row>
    <row r="139" spans="1:16">
      <c r="A139" s="24" t="s">
        <v>41</v>
      </c>
      <c r="E139" s="25" t="s">
        <v>37</v>
      </c>
    </row>
    <row r="140" spans="1:16" ht="76.5">
      <c r="A140" t="s">
        <v>43</v>
      </c>
      <c r="E140" s="23" t="s">
        <v>166</v>
      </c>
    </row>
    <row r="141" spans="1:16">
      <c r="A141" s="16" t="s">
        <v>35</v>
      </c>
      <c r="B141" s="17" t="s">
        <v>167</v>
      </c>
      <c r="C141" s="17" t="s">
        <v>168</v>
      </c>
      <c r="D141" s="16" t="s">
        <v>37</v>
      </c>
      <c r="E141" s="18" t="s">
        <v>169</v>
      </c>
      <c r="F141" s="19" t="s">
        <v>39</v>
      </c>
      <c r="G141" s="20">
        <v>34</v>
      </c>
      <c r="H141" s="21">
        <v>0</v>
      </c>
      <c r="I141" s="21">
        <f>ROUND(ROUND(H141,2)*ROUND(G141,3),2)</f>
        <v>0</v>
      </c>
      <c r="O141">
        <f>(I141*21)/100</f>
        <v>0</v>
      </c>
      <c r="P141" t="s">
        <v>10</v>
      </c>
    </row>
    <row r="142" spans="1:16">
      <c r="A142" s="22" t="s">
        <v>40</v>
      </c>
      <c r="E142" s="23" t="s">
        <v>37</v>
      </c>
    </row>
    <row r="143" spans="1:16">
      <c r="A143" s="24" t="s">
        <v>41</v>
      </c>
      <c r="E143" s="25" t="s">
        <v>170</v>
      </c>
    </row>
    <row r="144" spans="1:16" ht="318.75">
      <c r="A144" t="s">
        <v>43</v>
      </c>
      <c r="E144" s="23" t="s">
        <v>171</v>
      </c>
    </row>
    <row r="145" spans="1:16">
      <c r="A145" s="16" t="s">
        <v>35</v>
      </c>
      <c r="B145" s="17" t="s">
        <v>172</v>
      </c>
      <c r="C145" s="17" t="s">
        <v>173</v>
      </c>
      <c r="D145" s="16" t="s">
        <v>37</v>
      </c>
      <c r="E145" s="18" t="s">
        <v>174</v>
      </c>
      <c r="F145" s="19" t="s">
        <v>161</v>
      </c>
      <c r="G145" s="20">
        <v>5</v>
      </c>
      <c r="H145" s="21">
        <v>0</v>
      </c>
      <c r="I145" s="21">
        <f>ROUND(ROUND(H145,2)*ROUND(G145,3),2)</f>
        <v>0</v>
      </c>
      <c r="O145">
        <f>(I145*21)/100</f>
        <v>0</v>
      </c>
      <c r="P145" t="s">
        <v>10</v>
      </c>
    </row>
    <row r="146" spans="1:16">
      <c r="A146" s="22" t="s">
        <v>40</v>
      </c>
      <c r="E146" s="23" t="s">
        <v>37</v>
      </c>
    </row>
    <row r="147" spans="1:16">
      <c r="A147" s="24" t="s">
        <v>41</v>
      </c>
      <c r="E147" s="25" t="s">
        <v>37</v>
      </c>
    </row>
    <row r="148" spans="1:16" ht="25.5">
      <c r="A148" t="s">
        <v>43</v>
      </c>
      <c r="E148" s="23" t="s">
        <v>175</v>
      </c>
    </row>
    <row r="149" spans="1:16">
      <c r="A149" s="16" t="s">
        <v>35</v>
      </c>
      <c r="B149" s="17" t="s">
        <v>176</v>
      </c>
      <c r="C149" s="17" t="s">
        <v>177</v>
      </c>
      <c r="D149" s="16" t="s">
        <v>37</v>
      </c>
      <c r="E149" s="18" t="s">
        <v>178</v>
      </c>
      <c r="F149" s="19" t="s">
        <v>50</v>
      </c>
      <c r="G149" s="20">
        <v>120</v>
      </c>
      <c r="H149" s="21">
        <v>0</v>
      </c>
      <c r="I149" s="21">
        <f>ROUND(ROUND(H149,2)*ROUND(G149,3),2)</f>
        <v>0</v>
      </c>
      <c r="O149">
        <f>(I149*21)/100</f>
        <v>0</v>
      </c>
      <c r="P149" t="s">
        <v>10</v>
      </c>
    </row>
    <row r="150" spans="1:16">
      <c r="A150" s="22" t="s">
        <v>40</v>
      </c>
      <c r="E150" s="23" t="s">
        <v>37</v>
      </c>
    </row>
    <row r="151" spans="1:16">
      <c r="A151" s="24" t="s">
        <v>41</v>
      </c>
      <c r="E151" s="25" t="s">
        <v>37</v>
      </c>
    </row>
    <row r="152" spans="1:16" ht="51">
      <c r="A152" t="s">
        <v>43</v>
      </c>
      <c r="E152" s="23" t="s">
        <v>179</v>
      </c>
    </row>
    <row r="153" spans="1:16">
      <c r="A153" s="16" t="s">
        <v>35</v>
      </c>
      <c r="B153" s="17" t="s">
        <v>180</v>
      </c>
      <c r="C153" s="17" t="s">
        <v>181</v>
      </c>
      <c r="D153" s="16" t="s">
        <v>37</v>
      </c>
      <c r="E153" s="18" t="s">
        <v>182</v>
      </c>
      <c r="F153" s="19" t="s">
        <v>75</v>
      </c>
      <c r="G153" s="20">
        <v>35</v>
      </c>
      <c r="H153" s="21">
        <v>0</v>
      </c>
      <c r="I153" s="21">
        <f>ROUND(ROUND(H153,2)*ROUND(G153,3),2)</f>
        <v>0</v>
      </c>
      <c r="O153">
        <f>(I153*21)/100</f>
        <v>0</v>
      </c>
      <c r="P153" t="s">
        <v>10</v>
      </c>
    </row>
    <row r="154" spans="1:16">
      <c r="A154" s="22" t="s">
        <v>40</v>
      </c>
      <c r="E154" s="23" t="s">
        <v>37</v>
      </c>
    </row>
    <row r="155" spans="1:16">
      <c r="A155" s="24" t="s">
        <v>41</v>
      </c>
      <c r="E155" s="25" t="s">
        <v>37</v>
      </c>
    </row>
    <row r="156" spans="1:16" ht="280.5">
      <c r="A156" t="s">
        <v>43</v>
      </c>
      <c r="E156" s="23" t="s">
        <v>183</v>
      </c>
    </row>
    <row r="157" spans="1:16">
      <c r="A157" s="16" t="s">
        <v>35</v>
      </c>
      <c r="B157" s="17" t="s">
        <v>184</v>
      </c>
      <c r="C157" s="17" t="s">
        <v>185</v>
      </c>
      <c r="D157" s="16" t="s">
        <v>37</v>
      </c>
      <c r="E157" s="18" t="s">
        <v>186</v>
      </c>
      <c r="F157" s="19" t="s">
        <v>75</v>
      </c>
      <c r="G157" s="20">
        <v>35</v>
      </c>
      <c r="H157" s="21">
        <v>0</v>
      </c>
      <c r="I157" s="21">
        <f>ROUND(ROUND(H157,2)*ROUND(G157,3),2)</f>
        <v>0</v>
      </c>
      <c r="O157">
        <f>(I157*21)/100</f>
        <v>0</v>
      </c>
      <c r="P157" t="s">
        <v>10</v>
      </c>
    </row>
    <row r="158" spans="1:16">
      <c r="A158" s="22" t="s">
        <v>40</v>
      </c>
      <c r="E158" s="23" t="s">
        <v>37</v>
      </c>
    </row>
    <row r="159" spans="1:16">
      <c r="A159" s="24" t="s">
        <v>41</v>
      </c>
      <c r="E159" s="25" t="s">
        <v>37</v>
      </c>
    </row>
    <row r="160" spans="1:16" ht="102">
      <c r="A160" t="s">
        <v>43</v>
      </c>
      <c r="E160" s="23" t="s">
        <v>187</v>
      </c>
    </row>
    <row r="161" spans="1:16" ht="25.5">
      <c r="A161" s="16" t="s">
        <v>35</v>
      </c>
      <c r="B161" s="17" t="s">
        <v>188</v>
      </c>
      <c r="C161" s="17" t="s">
        <v>189</v>
      </c>
      <c r="D161" s="16" t="s">
        <v>37</v>
      </c>
      <c r="E161" s="18" t="s">
        <v>190</v>
      </c>
      <c r="F161" s="19" t="s">
        <v>161</v>
      </c>
      <c r="G161" s="20">
        <v>1</v>
      </c>
      <c r="H161" s="21">
        <v>0</v>
      </c>
      <c r="I161" s="21">
        <f>ROUND(ROUND(H161,2)*ROUND(G161,3),2)</f>
        <v>0</v>
      </c>
      <c r="O161">
        <f>(I161*21)/100</f>
        <v>0</v>
      </c>
      <c r="P161" t="s">
        <v>10</v>
      </c>
    </row>
    <row r="162" spans="1:16">
      <c r="A162" s="22" t="s">
        <v>40</v>
      </c>
      <c r="E162" s="23" t="s">
        <v>37</v>
      </c>
    </row>
    <row r="163" spans="1:16">
      <c r="A163" s="24" t="s">
        <v>41</v>
      </c>
      <c r="E163" s="25" t="s">
        <v>37</v>
      </c>
    </row>
    <row r="164" spans="1:16" ht="38.25">
      <c r="A164" t="s">
        <v>43</v>
      </c>
      <c r="E164" s="23" t="s">
        <v>191</v>
      </c>
    </row>
    <row r="165" spans="1:16">
      <c r="A165" s="16" t="s">
        <v>35</v>
      </c>
      <c r="B165" s="17" t="s">
        <v>192</v>
      </c>
      <c r="C165" s="17" t="s">
        <v>193</v>
      </c>
      <c r="D165" s="16" t="s">
        <v>37</v>
      </c>
      <c r="E165" s="18" t="s">
        <v>194</v>
      </c>
      <c r="F165" s="19" t="s">
        <v>75</v>
      </c>
      <c r="G165" s="20">
        <v>15</v>
      </c>
      <c r="H165" s="21">
        <v>0</v>
      </c>
      <c r="I165" s="21">
        <f>ROUND(ROUND(H165,2)*ROUND(G165,3),2)</f>
        <v>0</v>
      </c>
      <c r="O165">
        <f>(I165*21)/100</f>
        <v>0</v>
      </c>
      <c r="P165" t="s">
        <v>10</v>
      </c>
    </row>
    <row r="166" spans="1:16">
      <c r="A166" s="22" t="s">
        <v>40</v>
      </c>
      <c r="E166" s="23" t="s">
        <v>37</v>
      </c>
    </row>
    <row r="167" spans="1:16">
      <c r="A167" s="24" t="s">
        <v>41</v>
      </c>
      <c r="E167" s="25" t="s">
        <v>37</v>
      </c>
    </row>
    <row r="168" spans="1:16" ht="178.5">
      <c r="A168" t="s">
        <v>43</v>
      </c>
      <c r="E168" s="23" t="s">
        <v>195</v>
      </c>
    </row>
    <row r="169" spans="1:16" ht="25.5">
      <c r="A169" s="16" t="s">
        <v>35</v>
      </c>
      <c r="B169" s="17" t="s">
        <v>196</v>
      </c>
      <c r="C169" s="17" t="s">
        <v>197</v>
      </c>
      <c r="D169" s="16" t="s">
        <v>37</v>
      </c>
      <c r="E169" s="18" t="s">
        <v>198</v>
      </c>
      <c r="F169" s="19" t="s">
        <v>53</v>
      </c>
      <c r="G169" s="20">
        <v>168.75</v>
      </c>
      <c r="H169" s="21">
        <v>0</v>
      </c>
      <c r="I169" s="21">
        <f>ROUND(ROUND(H169,2)*ROUND(G169,3),2)</f>
        <v>0</v>
      </c>
      <c r="O169">
        <f>(I169*21)/100</f>
        <v>0</v>
      </c>
      <c r="P169" t="s">
        <v>10</v>
      </c>
    </row>
    <row r="170" spans="1:16">
      <c r="A170" s="22" t="s">
        <v>40</v>
      </c>
      <c r="E170" s="23" t="s">
        <v>37</v>
      </c>
    </row>
    <row r="171" spans="1:16">
      <c r="A171" s="24" t="s">
        <v>41</v>
      </c>
      <c r="E171" s="25" t="s">
        <v>199</v>
      </c>
    </row>
    <row r="172" spans="1:16" ht="127.5">
      <c r="A172" t="s">
        <v>43</v>
      </c>
      <c r="E172" s="23" t="s">
        <v>200</v>
      </c>
    </row>
    <row r="173" spans="1:16">
      <c r="A173" s="16" t="s">
        <v>35</v>
      </c>
      <c r="B173" s="17" t="s">
        <v>201</v>
      </c>
      <c r="C173" s="17" t="s">
        <v>202</v>
      </c>
      <c r="D173" s="16" t="s">
        <v>37</v>
      </c>
      <c r="E173" s="18" t="s">
        <v>203</v>
      </c>
      <c r="F173" s="19" t="s">
        <v>39</v>
      </c>
      <c r="G173" s="20">
        <v>100</v>
      </c>
      <c r="H173" s="21">
        <v>0</v>
      </c>
      <c r="I173" s="21">
        <f>ROUND(ROUND(H173,2)*ROUND(G173,3),2)</f>
        <v>0</v>
      </c>
      <c r="O173">
        <f>(I173*21)/100</f>
        <v>0</v>
      </c>
      <c r="P173" t="s">
        <v>10</v>
      </c>
    </row>
    <row r="174" spans="1:16">
      <c r="A174" s="22" t="s">
        <v>40</v>
      </c>
      <c r="E174" s="23" t="s">
        <v>37</v>
      </c>
    </row>
    <row r="175" spans="1:16">
      <c r="A175" s="24" t="s">
        <v>41</v>
      </c>
      <c r="E175" s="25" t="s">
        <v>37</v>
      </c>
    </row>
    <row r="176" spans="1:16" ht="114.75">
      <c r="A176" t="s">
        <v>43</v>
      </c>
      <c r="E176" s="23" t="s">
        <v>204</v>
      </c>
    </row>
    <row r="177" spans="1:18" ht="12.75" customHeight="1">
      <c r="A177" s="3" t="s">
        <v>33</v>
      </c>
      <c r="B177" s="3"/>
      <c r="C177" s="26" t="s">
        <v>205</v>
      </c>
      <c r="D177" s="3"/>
      <c r="E177" s="14" t="s">
        <v>206</v>
      </c>
      <c r="F177" s="3"/>
      <c r="G177" s="3"/>
      <c r="H177" s="3"/>
      <c r="I177" s="27">
        <f>0+Q177</f>
        <v>0</v>
      </c>
      <c r="O177">
        <f>0+R177</f>
        <v>0</v>
      </c>
      <c r="Q177" s="51">
        <f>0+I178+I186+I190+I182</f>
        <v>0</v>
      </c>
      <c r="R177">
        <f>0+O178+O186+O190+O182</f>
        <v>0</v>
      </c>
    </row>
    <row r="178" spans="1:18" ht="25.5">
      <c r="A178" s="16" t="s">
        <v>35</v>
      </c>
      <c r="B178" s="28" t="s">
        <v>207</v>
      </c>
      <c r="C178" s="37" t="s">
        <v>208</v>
      </c>
      <c r="D178" s="38" t="s">
        <v>37</v>
      </c>
      <c r="E178" s="39" t="s">
        <v>209</v>
      </c>
      <c r="F178" s="40" t="s">
        <v>210</v>
      </c>
      <c r="G178" s="41">
        <v>0</v>
      </c>
      <c r="H178" s="42">
        <v>0</v>
      </c>
      <c r="I178" s="42">
        <f>ROUND(ROUND(H178,2)*ROUND(G178,3),2)</f>
        <v>0</v>
      </c>
      <c r="O178">
        <f>(I178*21)/100</f>
        <v>0</v>
      </c>
      <c r="P178" t="s">
        <v>10</v>
      </c>
    </row>
    <row r="179" spans="1:18">
      <c r="A179" s="22" t="s">
        <v>40</v>
      </c>
      <c r="B179" s="43"/>
      <c r="C179" s="43"/>
      <c r="D179" s="43"/>
      <c r="E179" s="44" t="s">
        <v>37</v>
      </c>
      <c r="F179" s="43"/>
      <c r="G179" s="43"/>
      <c r="H179" s="43"/>
      <c r="I179" s="43"/>
    </row>
    <row r="180" spans="1:18">
      <c r="A180" s="24" t="s">
        <v>41</v>
      </c>
      <c r="B180" s="43"/>
      <c r="C180" s="43"/>
      <c r="D180" s="43"/>
      <c r="E180" s="45" t="s">
        <v>37</v>
      </c>
      <c r="F180" s="43"/>
      <c r="G180" s="43"/>
      <c r="H180" s="43"/>
      <c r="I180" s="43"/>
    </row>
    <row r="181" spans="1:18" ht="140.25">
      <c r="A181" t="s">
        <v>43</v>
      </c>
      <c r="B181" s="43"/>
      <c r="C181" s="43"/>
      <c r="D181" s="43"/>
      <c r="E181" s="44" t="s">
        <v>211</v>
      </c>
      <c r="F181" s="43"/>
      <c r="G181" s="43"/>
      <c r="H181" s="43"/>
      <c r="I181" s="43"/>
    </row>
    <row r="182" spans="1:18" ht="25.5">
      <c r="B182" s="28">
        <v>46</v>
      </c>
      <c r="C182" s="28">
        <v>15111</v>
      </c>
      <c r="D182" s="29"/>
      <c r="E182" s="30" t="s">
        <v>222</v>
      </c>
      <c r="F182" s="31" t="s">
        <v>210</v>
      </c>
      <c r="G182" s="32">
        <v>689.7</v>
      </c>
      <c r="H182" s="33">
        <v>0</v>
      </c>
      <c r="I182" s="33">
        <f>ROUND(ROUND(H182,2)*ROUND(G182,3),2)</f>
        <v>0</v>
      </c>
      <c r="O182">
        <f>(I182*21)/100</f>
        <v>0</v>
      </c>
      <c r="P182" t="s">
        <v>10</v>
      </c>
    </row>
    <row r="183" spans="1:18">
      <c r="B183" s="34"/>
      <c r="C183" s="34"/>
      <c r="D183" s="34"/>
      <c r="E183" s="35"/>
      <c r="F183" s="34"/>
      <c r="G183" s="34"/>
      <c r="H183" s="34"/>
      <c r="I183" s="34"/>
    </row>
    <row r="184" spans="1:18">
      <c r="B184" s="34"/>
      <c r="C184" s="34"/>
      <c r="D184" s="34"/>
      <c r="E184" s="36"/>
      <c r="F184" s="34"/>
      <c r="G184" s="34"/>
      <c r="H184" s="34"/>
      <c r="I184" s="34"/>
    </row>
    <row r="185" spans="1:18" ht="140.25">
      <c r="B185" s="34"/>
      <c r="C185" s="34"/>
      <c r="D185" s="34"/>
      <c r="E185" s="35" t="s">
        <v>223</v>
      </c>
      <c r="F185" s="34"/>
      <c r="G185" s="34"/>
      <c r="H185" s="34"/>
      <c r="I185" s="34"/>
    </row>
    <row r="186" spans="1:18" ht="25.5">
      <c r="A186" s="16" t="s">
        <v>35</v>
      </c>
      <c r="B186" s="17" t="s">
        <v>212</v>
      </c>
      <c r="C186" s="17" t="s">
        <v>213</v>
      </c>
      <c r="D186" s="16" t="s">
        <v>37</v>
      </c>
      <c r="E186" s="18" t="s">
        <v>214</v>
      </c>
      <c r="F186" s="19" t="s">
        <v>210</v>
      </c>
      <c r="G186" s="20">
        <v>110.4</v>
      </c>
      <c r="H186" s="21">
        <v>0</v>
      </c>
      <c r="I186" s="21">
        <f>ROUND(ROUND(H186,2)*ROUND(G186,3),2)</f>
        <v>0</v>
      </c>
      <c r="O186">
        <f>(I186*21)/100</f>
        <v>0</v>
      </c>
      <c r="P186" t="s">
        <v>10</v>
      </c>
    </row>
    <row r="187" spans="1:18">
      <c r="A187" s="22" t="s">
        <v>40</v>
      </c>
      <c r="E187" s="23" t="s">
        <v>37</v>
      </c>
    </row>
    <row r="188" spans="1:18">
      <c r="A188" s="24" t="s">
        <v>41</v>
      </c>
      <c r="E188" s="25" t="s">
        <v>37</v>
      </c>
    </row>
    <row r="189" spans="1:18" ht="140.25">
      <c r="A189" t="s">
        <v>43</v>
      </c>
      <c r="E189" s="23" t="s">
        <v>211</v>
      </c>
    </row>
    <row r="190" spans="1:18" ht="25.5">
      <c r="A190" s="16" t="s">
        <v>35</v>
      </c>
      <c r="B190" s="17" t="s">
        <v>215</v>
      </c>
      <c r="C190" s="17" t="s">
        <v>216</v>
      </c>
      <c r="D190" s="16" t="s">
        <v>37</v>
      </c>
      <c r="E190" s="18" t="s">
        <v>217</v>
      </c>
      <c r="F190" s="19" t="s">
        <v>210</v>
      </c>
      <c r="G190" s="20">
        <v>381.25</v>
      </c>
      <c r="H190" s="21">
        <v>0</v>
      </c>
      <c r="I190" s="21">
        <f>ROUND(ROUND(H190,2)*ROUND(G190,3),2)</f>
        <v>0</v>
      </c>
      <c r="O190">
        <f>(I190*21)/100</f>
        <v>0</v>
      </c>
      <c r="P190" t="s">
        <v>10</v>
      </c>
    </row>
    <row r="191" spans="1:18">
      <c r="A191" s="22" t="s">
        <v>40</v>
      </c>
      <c r="E191" s="23" t="s">
        <v>37</v>
      </c>
    </row>
    <row r="192" spans="1:18">
      <c r="A192" s="24" t="s">
        <v>41</v>
      </c>
      <c r="E192" s="25" t="s">
        <v>37</v>
      </c>
    </row>
    <row r="193" spans="1:5" ht="140.25">
      <c r="A193" t="s">
        <v>43</v>
      </c>
      <c r="E193" s="23" t="s">
        <v>211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02-17-05</vt:lpstr>
    </vt:vector>
  </TitlesOfParts>
  <Company>SUDOP BRNO, spol. s 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Luboš</cp:lastModifiedBy>
  <dcterms:created xsi:type="dcterms:W3CDTF">2018-10-22T07:34:57Z</dcterms:created>
  <dcterms:modified xsi:type="dcterms:W3CDTF">2018-10-31T05:36:51Z</dcterms:modified>
</cp:coreProperties>
</file>